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H31" i="1"/>
  <c r="G31" i="1"/>
  <c r="F31" i="1"/>
  <c r="E31" i="1"/>
  <c r="D31" i="1"/>
  <c r="C31" i="1"/>
  <c r="H27" i="1"/>
  <c r="G27" i="1"/>
  <c r="F27" i="1"/>
  <c r="E27" i="1"/>
  <c r="D27" i="1"/>
  <c r="C27" i="1"/>
  <c r="H25" i="1"/>
  <c r="H28" i="1" s="1"/>
  <c r="G25" i="1"/>
  <c r="G28" i="1" s="1"/>
  <c r="F25" i="1"/>
  <c r="F28" i="1" s="1"/>
  <c r="E25" i="1"/>
  <c r="E28" i="1" s="1"/>
  <c r="D25" i="1"/>
  <c r="D28" i="1" s="1"/>
  <c r="C25" i="1"/>
  <c r="C28" i="1" s="1"/>
  <c r="H22" i="1"/>
  <c r="G22" i="1"/>
  <c r="F22" i="1"/>
  <c r="F33" i="1" s="1"/>
  <c r="E22" i="1"/>
  <c r="E33" i="1" s="1"/>
  <c r="D22" i="1"/>
  <c r="C22" i="1"/>
  <c r="H12" i="1"/>
  <c r="G12" i="1"/>
  <c r="F12" i="1"/>
  <c r="E12" i="1"/>
  <c r="D12" i="1"/>
  <c r="C12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H4" i="1"/>
  <c r="G4" i="1"/>
  <c r="F4" i="1"/>
  <c r="E4" i="1"/>
  <c r="D4" i="1"/>
  <c r="C4" i="1"/>
  <c r="H3" i="1"/>
  <c r="G3" i="1"/>
  <c r="F3" i="1"/>
  <c r="E3" i="1"/>
  <c r="D3" i="1"/>
  <c r="C3" i="1"/>
  <c r="D34" i="1" l="1"/>
  <c r="H34" i="1"/>
  <c r="E34" i="1"/>
  <c r="C33" i="1"/>
  <c r="C34" i="1" s="1"/>
  <c r="G33" i="1"/>
  <c r="G34" i="1" s="1"/>
  <c r="F34" i="1"/>
  <c r="D33" i="1"/>
  <c r="H33" i="1"/>
</calcChain>
</file>

<file path=xl/sharedStrings.xml><?xml version="1.0" encoding="utf-8"?>
<sst xmlns="http://schemas.openxmlformats.org/spreadsheetml/2006/main" count="44" uniqueCount="44">
  <si>
    <t>学年</t>
    <rPh sb="0" eb="2">
      <t>ガクネン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</si>
  <si>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</si>
  <si>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</si>
  <si>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</si>
  <si>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</si>
  <si>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</si>
  <si>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</si>
  <si>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年間総日数</t>
    <rPh sb="0" eb="2">
      <t>ネンカン</t>
    </rPh>
    <rPh sb="2" eb="3">
      <t>ソウ</t>
    </rPh>
    <rPh sb="3" eb="5">
      <t>ニッスウ</t>
    </rPh>
    <phoneticPr fontId="3"/>
  </si>
  <si>
    <t>祝日（国民の休日を含む）</t>
    <rPh sb="0" eb="2">
      <t>シュクジツ</t>
    </rPh>
    <rPh sb="3" eb="5">
      <t>コクミン</t>
    </rPh>
    <rPh sb="6" eb="8">
      <t>キュウジツ</t>
    </rPh>
    <rPh sb="9" eb="10">
      <t>フク</t>
    </rPh>
    <phoneticPr fontId="3"/>
  </si>
  <si>
    <t>振替休日</t>
    <rPh sb="0" eb="1">
      <t>フ</t>
    </rPh>
    <rPh sb="1" eb="2">
      <t>カ</t>
    </rPh>
    <rPh sb="2" eb="4">
      <t>キュウジツ</t>
    </rPh>
    <phoneticPr fontId="3"/>
  </si>
  <si>
    <t>土曜日・日曜日</t>
    <rPh sb="0" eb="3">
      <t>ドヨウビ</t>
    </rPh>
    <rPh sb="4" eb="7">
      <t>ニチヨウビ</t>
    </rPh>
    <phoneticPr fontId="3"/>
  </si>
  <si>
    <t>長期休業日</t>
    <rPh sb="0" eb="2">
      <t>チョウキ</t>
    </rPh>
    <rPh sb="2" eb="5">
      <t>キュウギョウビ</t>
    </rPh>
    <phoneticPr fontId="3"/>
  </si>
  <si>
    <t>年間総授業日数</t>
    <rPh sb="0" eb="2">
      <t>ネンカン</t>
    </rPh>
    <rPh sb="2" eb="3">
      <t>ソウ</t>
    </rPh>
    <rPh sb="3" eb="5">
      <t>ジュギョウ</t>
    </rPh>
    <rPh sb="5" eb="7">
      <t>ニッスウ</t>
    </rPh>
    <phoneticPr fontId="3"/>
  </si>
  <si>
    <t>年間授業週数</t>
    <rPh sb="0" eb="2">
      <t>ネンカン</t>
    </rPh>
    <rPh sb="2" eb="4">
      <t>ジュギョウ</t>
    </rPh>
    <rPh sb="4" eb="5">
      <t>シュウ</t>
    </rPh>
    <rPh sb="5" eb="6">
      <t>スウ</t>
    </rPh>
    <phoneticPr fontId="3"/>
  </si>
  <si>
    <t>週</t>
    <rPh sb="0" eb="1">
      <t>シュウ</t>
    </rPh>
    <phoneticPr fontId="3"/>
  </si>
  <si>
    <t>日</t>
    <rPh sb="0" eb="1">
      <t>ヒ</t>
    </rPh>
    <phoneticPr fontId="3"/>
  </si>
  <si>
    <t>週授業時数</t>
    <rPh sb="0" eb="1">
      <t>シュウ</t>
    </rPh>
    <rPh sb="1" eb="3">
      <t>ジュギョウ</t>
    </rPh>
    <rPh sb="3" eb="4">
      <t>ジ</t>
    </rPh>
    <rPh sb="4" eb="5">
      <t>スウ</t>
    </rPh>
    <phoneticPr fontId="3"/>
  </si>
  <si>
    <t>（ａ）年間授業可能時数</t>
    <rPh sb="3" eb="5">
      <t>ネンカン</t>
    </rPh>
    <rPh sb="5" eb="7">
      <t>ジュギョウ</t>
    </rPh>
    <rPh sb="7" eb="9">
      <t>カノウ</t>
    </rPh>
    <rPh sb="9" eb="11">
      <t>ジスウ</t>
    </rPh>
    <phoneticPr fontId="3"/>
  </si>
  <si>
    <t>教　　　　　　科</t>
    <rPh sb="0" eb="1">
      <t>キョウ</t>
    </rPh>
    <rPh sb="7" eb="8">
      <t>カ</t>
    </rPh>
    <phoneticPr fontId="3"/>
  </si>
  <si>
    <t>　国　　語</t>
    <rPh sb="1" eb="2">
      <t>コク</t>
    </rPh>
    <rPh sb="4" eb="5">
      <t>ゴ</t>
    </rPh>
    <phoneticPr fontId="3"/>
  </si>
  <si>
    <t>　社　　会</t>
    <rPh sb="1" eb="2">
      <t>シャ</t>
    </rPh>
    <rPh sb="4" eb="5">
      <t>カイ</t>
    </rPh>
    <phoneticPr fontId="3"/>
  </si>
  <si>
    <t>　算　　数</t>
    <rPh sb="1" eb="2">
      <t>ザン</t>
    </rPh>
    <rPh sb="4" eb="5">
      <t>カズ</t>
    </rPh>
    <phoneticPr fontId="3"/>
  </si>
  <si>
    <t>　理　　科</t>
    <rPh sb="1" eb="2">
      <t>リ</t>
    </rPh>
    <rPh sb="4" eb="5">
      <t>カ</t>
    </rPh>
    <phoneticPr fontId="3"/>
  </si>
  <si>
    <t>　生　　活</t>
    <rPh sb="1" eb="2">
      <t>ショウ</t>
    </rPh>
    <rPh sb="4" eb="5">
      <t>カツ</t>
    </rPh>
    <phoneticPr fontId="3"/>
  </si>
  <si>
    <t>　音　　楽</t>
    <rPh sb="1" eb="2">
      <t>オン</t>
    </rPh>
    <rPh sb="4" eb="5">
      <t>ラク</t>
    </rPh>
    <phoneticPr fontId="3"/>
  </si>
  <si>
    <t>　図画工作</t>
    <rPh sb="1" eb="3">
      <t>ズガ</t>
    </rPh>
    <rPh sb="3" eb="5">
      <t>コウサク</t>
    </rPh>
    <phoneticPr fontId="3"/>
  </si>
  <si>
    <t>　家　　庭</t>
    <rPh sb="1" eb="2">
      <t>イエ</t>
    </rPh>
    <rPh sb="4" eb="5">
      <t>ニワ</t>
    </rPh>
    <phoneticPr fontId="3"/>
  </si>
  <si>
    <t>　体　　育</t>
    <rPh sb="1" eb="2">
      <t>カラダ</t>
    </rPh>
    <rPh sb="4" eb="5">
      <t>イク</t>
    </rPh>
    <phoneticPr fontId="3"/>
  </si>
  <si>
    <t>①　教科の計</t>
    <rPh sb="2" eb="4">
      <t>キョウカ</t>
    </rPh>
    <rPh sb="5" eb="6">
      <t>ケイ</t>
    </rPh>
    <phoneticPr fontId="3"/>
  </si>
  <si>
    <t>②　道　　徳</t>
    <rPh sb="2" eb="3">
      <t>ミチ</t>
    </rPh>
    <rPh sb="5" eb="6">
      <t>トク</t>
    </rPh>
    <phoneticPr fontId="3"/>
  </si>
  <si>
    <t>特別活動</t>
    <rPh sb="0" eb="2">
      <t>トクベツ</t>
    </rPh>
    <rPh sb="2" eb="4">
      <t>カツドウ</t>
    </rPh>
    <phoneticPr fontId="3"/>
  </si>
  <si>
    <t>学級活動</t>
    <rPh sb="0" eb="2">
      <t>ガッキュウ</t>
    </rPh>
    <rPh sb="2" eb="4">
      <t>カツドウ</t>
    </rPh>
    <phoneticPr fontId="3"/>
  </si>
  <si>
    <t>児童会活動</t>
    <rPh sb="0" eb="3">
      <t>ジドウカイ</t>
    </rPh>
    <rPh sb="3" eb="5">
      <t>カツドウ</t>
    </rPh>
    <phoneticPr fontId="3"/>
  </si>
  <si>
    <t>クラブ活動</t>
    <rPh sb="3" eb="5">
      <t>カツドウ</t>
    </rPh>
    <phoneticPr fontId="3"/>
  </si>
  <si>
    <t>学校行事</t>
    <rPh sb="0" eb="2">
      <t>ガッコウ</t>
    </rPh>
    <rPh sb="2" eb="4">
      <t>ギョウジ</t>
    </rPh>
    <phoneticPr fontId="3"/>
  </si>
  <si>
    <t>③　特別活動の計</t>
    <rPh sb="2" eb="4">
      <t>トクベツ</t>
    </rPh>
    <rPh sb="4" eb="6">
      <t>カツドウ</t>
    </rPh>
    <rPh sb="7" eb="8">
      <t>ケイ</t>
    </rPh>
    <phoneticPr fontId="3"/>
  </si>
  <si>
    <t>④　総合的な学習の時間</t>
    <rPh sb="2" eb="5">
      <t>ソウゴウテキ</t>
    </rPh>
    <rPh sb="6" eb="8">
      <t>ガクシュウ</t>
    </rPh>
    <rPh sb="9" eb="11">
      <t>ジカン</t>
    </rPh>
    <phoneticPr fontId="3"/>
  </si>
  <si>
    <t>⑤　外　国　語　活　動</t>
    <rPh sb="2" eb="3">
      <t>ガイ</t>
    </rPh>
    <rPh sb="4" eb="5">
      <t>コク</t>
    </rPh>
    <rPh sb="6" eb="7">
      <t>ゴ</t>
    </rPh>
    <rPh sb="8" eb="9">
      <t>カツ</t>
    </rPh>
    <rPh sb="10" eb="11">
      <t>ドウ</t>
    </rPh>
    <phoneticPr fontId="3"/>
  </si>
  <si>
    <t>⑥　学校の行事（計画）</t>
    <rPh sb="2" eb="4">
      <t>ガッコウ</t>
    </rPh>
    <rPh sb="5" eb="7">
      <t>ギョウジ</t>
    </rPh>
    <rPh sb="8" eb="10">
      <t>ケイカク</t>
    </rPh>
    <phoneticPr fontId="3"/>
  </si>
  <si>
    <t>⑦　除外時数</t>
    <rPh sb="2" eb="4">
      <t>ジョガイ</t>
    </rPh>
    <rPh sb="4" eb="6">
      <t>ジスウ</t>
    </rPh>
    <phoneticPr fontId="3"/>
  </si>
  <si>
    <t>（ｂ）①～⑦の合計</t>
    <rPh sb="7" eb="9">
      <t>ゴウケイ</t>
    </rPh>
    <phoneticPr fontId="3"/>
  </si>
  <si>
    <t>（ａ）－（ｂ）＝予備時数</t>
    <rPh sb="8" eb="10">
      <t>ヨビ</t>
    </rPh>
    <rPh sb="10" eb="12">
      <t>ジスウ</t>
    </rPh>
    <phoneticPr fontId="3"/>
  </si>
  <si>
    <t>※国語は、標準時間数に全漢字練習の時間を10時間プラスしている。</t>
    <rPh sb="1" eb="3">
      <t>コクゴ</t>
    </rPh>
    <rPh sb="5" eb="7">
      <t>ヒョウジュン</t>
    </rPh>
    <rPh sb="7" eb="10">
      <t>ジカンスウ</t>
    </rPh>
    <rPh sb="11" eb="12">
      <t>ゼン</t>
    </rPh>
    <rPh sb="12" eb="14">
      <t>カンジ</t>
    </rPh>
    <rPh sb="14" eb="16">
      <t>レンシュウ</t>
    </rPh>
    <rPh sb="17" eb="19">
      <t>ジカン</t>
    </rPh>
    <rPh sb="22" eb="24">
      <t>ジカン</t>
    </rPh>
    <phoneticPr fontId="3"/>
  </si>
  <si>
    <t>教育課程編成表</t>
    <rPh sb="0" eb="2">
      <t>キョウイク</t>
    </rPh>
    <rPh sb="2" eb="4">
      <t>カテイ</t>
    </rPh>
    <rPh sb="4" eb="6">
      <t>ヘンセイ</t>
    </rPh>
    <rPh sb="6" eb="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</si>
</sst>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 shrinkToFit="1"/>
    </xf>
    <xf numFmtId="0" fontId="5" fillId="0" borderId="21" xfId="1" applyFont="1" applyBorder="1" applyAlignment="1">
      <alignment horizontal="right" vertical="center" shrinkToFit="1"/>
    </xf>
    <xf numFmtId="0" fontId="5" fillId="0" borderId="22" xfId="1" applyFont="1" applyBorder="1" applyAlignment="1">
      <alignment horizontal="right" vertical="center" shrinkToFit="1"/>
    </xf>
    <xf numFmtId="0" fontId="5" fillId="0" borderId="23" xfId="1" applyFont="1" applyBorder="1" applyAlignment="1">
      <alignment horizontal="right" vertical="center" shrinkToFit="1"/>
    </xf>
    <xf numFmtId="0" fontId="5" fillId="0" borderId="24" xfId="1" applyFont="1" applyBorder="1" applyAlignment="1">
      <alignment horizontal="right" vertical="center" shrinkToFit="1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right" vertical="center"/>
    </xf>
    <xf numFmtId="0" fontId="5" fillId="2" borderId="28" xfId="1" applyFont="1" applyFill="1" applyBorder="1" applyAlignment="1">
      <alignment horizontal="right" vertical="center"/>
    </xf>
    <xf numFmtId="0" fontId="5" fillId="2" borderId="29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textRotation="255"/>
    </xf>
    <xf numFmtId="0" fontId="6" fillId="0" borderId="30" xfId="1" applyFont="1" applyBorder="1">
      <alignment vertical="center"/>
    </xf>
    <xf numFmtId="0" fontId="5" fillId="0" borderId="31" xfId="1" applyFont="1" applyBorder="1" applyAlignment="1">
      <alignment horizontal="right" vertical="center"/>
    </xf>
    <xf numFmtId="0" fontId="5" fillId="0" borderId="32" xfId="1" applyFont="1" applyBorder="1" applyAlignment="1">
      <alignment horizontal="right" vertical="center"/>
    </xf>
    <xf numFmtId="0" fontId="6" fillId="0" borderId="10" xfId="1" applyFont="1" applyBorder="1" applyAlignment="1">
      <alignment horizontal="center" vertical="center" textRotation="255"/>
    </xf>
    <xf numFmtId="0" fontId="6" fillId="0" borderId="14" xfId="1" applyFont="1" applyBorder="1">
      <alignment vertical="center"/>
    </xf>
    <xf numFmtId="0" fontId="5" fillId="0" borderId="33" xfId="1" applyFont="1" applyBorder="1" applyAlignment="1">
      <alignment horizontal="right" vertical="center"/>
    </xf>
    <xf numFmtId="0" fontId="5" fillId="0" borderId="34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36" xfId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 textRotation="255"/>
    </xf>
    <xf numFmtId="0" fontId="6" fillId="0" borderId="19" xfId="1" applyFont="1" applyBorder="1">
      <alignment vertical="center"/>
    </xf>
    <xf numFmtId="0" fontId="5" fillId="0" borderId="37" xfId="1" applyFont="1" applyBorder="1" applyAlignment="1">
      <alignment horizontal="right" vertical="center"/>
    </xf>
    <xf numFmtId="0" fontId="5" fillId="0" borderId="2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6" fillId="0" borderId="38" xfId="1" applyFont="1" applyBorder="1" applyAlignment="1">
      <alignment horizontal="left" vertical="center"/>
    </xf>
    <xf numFmtId="0" fontId="6" fillId="0" borderId="39" xfId="1" applyFont="1" applyBorder="1" applyAlignment="1">
      <alignment horizontal="left" vertical="center"/>
    </xf>
    <xf numFmtId="0" fontId="5" fillId="0" borderId="27" xfId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right" vertical="center"/>
    </xf>
    <xf numFmtId="0" fontId="6" fillId="0" borderId="41" xfId="1" applyFont="1" applyBorder="1" applyAlignment="1">
      <alignment horizontal="left" vertical="center"/>
    </xf>
    <xf numFmtId="0" fontId="6" fillId="0" borderId="42" xfId="1" applyFont="1" applyBorder="1" applyAlignment="1">
      <alignment horizontal="left" vertical="center"/>
    </xf>
    <xf numFmtId="0" fontId="5" fillId="0" borderId="43" xfId="1" applyFont="1" applyBorder="1" applyAlignment="1">
      <alignment horizontal="right" vertical="center"/>
    </xf>
    <xf numFmtId="0" fontId="5" fillId="0" borderId="44" xfId="1" applyFont="1" applyBorder="1" applyAlignment="1">
      <alignment horizontal="right" vertical="center"/>
    </xf>
    <xf numFmtId="0" fontId="5" fillId="0" borderId="45" xfId="1" applyFont="1" applyBorder="1" applyAlignment="1">
      <alignment horizontal="right" vertical="center"/>
    </xf>
    <xf numFmtId="0" fontId="5" fillId="0" borderId="46" xfId="1" applyFont="1" applyBorder="1" applyAlignment="1">
      <alignment horizontal="right" vertical="center"/>
    </xf>
    <xf numFmtId="0" fontId="5" fillId="0" borderId="47" xfId="1" applyFont="1" applyBorder="1" applyAlignment="1">
      <alignment horizontal="right" vertical="center"/>
    </xf>
    <xf numFmtId="0" fontId="5" fillId="0" borderId="15" xfId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5" fillId="0" borderId="36" xfId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right" vertical="center"/>
    </xf>
    <xf numFmtId="0" fontId="5" fillId="0" borderId="2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48" xfId="1" applyFont="1" applyBorder="1" applyAlignment="1">
      <alignment horizontal="right" vertical="center"/>
    </xf>
    <xf numFmtId="0" fontId="5" fillId="0" borderId="49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29" xfId="1" applyFont="1" applyBorder="1" applyAlignment="1">
      <alignment horizontal="right" vertical="center"/>
    </xf>
    <xf numFmtId="0" fontId="6" fillId="0" borderId="25" xfId="1" applyFont="1" applyBorder="1" applyAlignment="1">
      <alignment vertical="center"/>
    </xf>
    <xf numFmtId="0" fontId="1" fillId="0" borderId="26" xfId="1" applyBorder="1" applyAlignment="1">
      <alignment vertical="center"/>
    </xf>
    <xf numFmtId="0" fontId="5" fillId="0" borderId="50" xfId="1" applyFont="1" applyBorder="1" applyAlignment="1">
      <alignment horizontal="right" vertical="center"/>
    </xf>
    <xf numFmtId="0" fontId="5" fillId="0" borderId="27" xfId="1" applyFont="1" applyBorder="1" applyAlignment="1">
      <alignment horizontal="right" vertical="center"/>
    </xf>
    <xf numFmtId="0" fontId="6" fillId="2" borderId="25" xfId="1" applyFont="1" applyFill="1" applyBorder="1" applyAlignment="1">
      <alignment horizontal="left" vertical="center" shrinkToFit="1"/>
    </xf>
    <xf numFmtId="0" fontId="6" fillId="2" borderId="26" xfId="1" applyFont="1" applyFill="1" applyBorder="1" applyAlignment="1">
      <alignment horizontal="left" vertical="center" shrinkToFit="1"/>
    </xf>
    <xf numFmtId="0" fontId="6" fillId="0" borderId="51" xfId="1" applyFont="1" applyBorder="1" applyAlignment="1">
      <alignment horizontal="left" vertical="center"/>
    </xf>
    <xf numFmtId="0" fontId="6" fillId="0" borderId="52" xfId="1" applyFont="1" applyBorder="1" applyAlignment="1">
      <alignment horizontal="left" vertical="center"/>
    </xf>
    <xf numFmtId="0" fontId="5" fillId="0" borderId="53" xfId="1" applyFont="1" applyBorder="1" applyAlignment="1">
      <alignment horizontal="right" vertical="center"/>
    </xf>
    <xf numFmtId="0" fontId="5" fillId="0" borderId="54" xfId="1" applyFont="1" applyBorder="1" applyAlignment="1">
      <alignment horizontal="right" vertical="center"/>
    </xf>
    <xf numFmtId="0" fontId="5" fillId="0" borderId="54" xfId="1" applyFont="1" applyFill="1" applyBorder="1" applyAlignment="1">
      <alignment horizontal="right" vertical="center"/>
    </xf>
    <xf numFmtId="0" fontId="5" fillId="0" borderId="55" xfId="1" applyFont="1" applyFill="1" applyBorder="1" applyAlignment="1">
      <alignment horizontal="right" vertical="center"/>
    </xf>
    <xf numFmtId="0" fontId="7" fillId="0" borderId="56" xfId="1" applyFont="1" applyBorder="1" applyAlignme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138.232\&#32887;&#21729;&#23460;&#20849;&#36890;$\&#23398;&#26657;&#32076;&#21942;&#26696;\H31&#23398;&#26657;&#32076;&#21942;&#26696;&#21407;&#31295;\&#8545;&#25945;&#21209;&#12539;&#23398;&#21147;&#21521;&#19978;&#37096;\11&#32232;&#25104;&#34920;&#12289;&#34892;&#20107;&#12289;&#12398;&#34892;&#20107;&#12289;&#21442;&#35251;&#26085;&#12289;&#22303;&#26332;&#25480;&#26989;&#12289;&#36960;&#36275;&#315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編成資料"/>
      <sheetName val="教育課程編成表"/>
      <sheetName val="枠"/>
      <sheetName val="編成表市教委提出用"/>
      <sheetName val="年間授業日数"/>
      <sheetName val="学年別基本時間割"/>
      <sheetName val="年間総授業時数"/>
      <sheetName val="学校行事"/>
      <sheetName val="学校の行事"/>
      <sheetName val="児童会活動"/>
      <sheetName val="除外時数"/>
      <sheetName val="年間実施予定時数"/>
      <sheetName val="土曜授業"/>
      <sheetName val="遠足・宿泊学習・修学旅行"/>
      <sheetName val="月別配当時数（１年）"/>
      <sheetName val="月別配当時数（２年）"/>
      <sheetName val="月別配当時数（３年）"/>
      <sheetName val="月別配当時数（４年）"/>
      <sheetName val="月別配当時数（５年）"/>
      <sheetName val="月別配当時数（６年）"/>
      <sheetName val="全学年学期別"/>
      <sheetName val="ぶらさがり"/>
    </sheetNames>
    <sheetDataSet>
      <sheetData sheetId="0"/>
      <sheetData sheetId="1">
        <row r="44">
          <cell r="N44">
            <v>211</v>
          </cell>
        </row>
        <row r="47">
          <cell r="N47">
            <v>92</v>
          </cell>
        </row>
        <row r="48">
          <cell r="N48">
            <v>20</v>
          </cell>
        </row>
        <row r="49">
          <cell r="N49">
            <v>4</v>
          </cell>
        </row>
        <row r="50">
          <cell r="N50">
            <v>39</v>
          </cell>
        </row>
        <row r="51">
          <cell r="N51">
            <v>366</v>
          </cell>
        </row>
        <row r="72">
          <cell r="B72">
            <v>980</v>
          </cell>
          <cell r="C72">
            <v>1043</v>
          </cell>
          <cell r="D72">
            <v>1128</v>
          </cell>
          <cell r="E72">
            <v>1213</v>
          </cell>
          <cell r="F72">
            <v>1248</v>
          </cell>
          <cell r="G72">
            <v>1242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5">
          <cell r="E35">
            <v>44</v>
          </cell>
          <cell r="F35">
            <v>44</v>
          </cell>
          <cell r="G35">
            <v>44</v>
          </cell>
          <cell r="H35">
            <v>48</v>
          </cell>
          <cell r="I35">
            <v>61</v>
          </cell>
          <cell r="J35">
            <v>64</v>
          </cell>
        </row>
      </sheetData>
      <sheetData sheetId="9">
        <row r="31">
          <cell r="D31">
            <v>13</v>
          </cell>
          <cell r="E31">
            <v>11</v>
          </cell>
          <cell r="F31">
            <v>14</v>
          </cell>
          <cell r="G31">
            <v>11</v>
          </cell>
          <cell r="H31">
            <v>23</v>
          </cell>
          <cell r="I31">
            <v>24</v>
          </cell>
        </row>
      </sheetData>
      <sheetData sheetId="10">
        <row r="28">
          <cell r="D28">
            <v>3</v>
          </cell>
          <cell r="E28">
            <v>3</v>
          </cell>
          <cell r="F28">
            <v>3</v>
          </cell>
          <cell r="G28">
            <v>3</v>
          </cell>
          <cell r="H28">
            <v>18</v>
          </cell>
          <cell r="I28">
            <v>18</v>
          </cell>
        </row>
      </sheetData>
      <sheetData sheetId="11">
        <row r="54">
          <cell r="D54">
            <v>21</v>
          </cell>
          <cell r="E54">
            <v>26</v>
          </cell>
          <cell r="F54">
            <v>47</v>
          </cell>
          <cell r="G54">
            <v>78</v>
          </cell>
          <cell r="H54">
            <v>71</v>
          </cell>
          <cell r="I54">
            <v>66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7" sqref="J7"/>
    </sheetView>
  </sheetViews>
  <sheetFormatPr defaultRowHeight="18.75" x14ac:dyDescent="0.4"/>
  <sheetData>
    <row r="1" spans="1:8" ht="24.75" thickBot="1" x14ac:dyDescent="0.45">
      <c r="A1" s="86" t="s">
        <v>43</v>
      </c>
      <c r="B1" s="86"/>
      <c r="C1" s="86"/>
      <c r="D1" s="86"/>
      <c r="E1" s="86"/>
      <c r="F1" s="86"/>
      <c r="G1" s="86"/>
      <c r="H1" s="86"/>
    </row>
    <row r="2" spans="1:8" ht="19.5" thickBot="1" x14ac:dyDescent="0.45">
      <c r="A2" s="1" t="s">
        <v>0</v>
      </c>
      <c r="B2" s="2"/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</row>
    <row r="3" spans="1:8" ht="19.5" thickTop="1" x14ac:dyDescent="0.4">
      <c r="A3" s="6" t="s">
        <v>7</v>
      </c>
      <c r="B3" s="7"/>
      <c r="C3" s="8">
        <f>[1]編成資料!$N$51</f>
        <v>366</v>
      </c>
      <c r="D3" s="8">
        <f>[1]編成資料!$N$51</f>
        <v>366</v>
      </c>
      <c r="E3" s="8">
        <f>[1]編成資料!$N$51</f>
        <v>366</v>
      </c>
      <c r="F3" s="8">
        <f>[1]編成資料!$N$51</f>
        <v>366</v>
      </c>
      <c r="G3" s="8">
        <f>[1]編成資料!$N$51</f>
        <v>366</v>
      </c>
      <c r="H3" s="9">
        <f>[1]編成資料!$N$51</f>
        <v>366</v>
      </c>
    </row>
    <row r="4" spans="1:8" x14ac:dyDescent="0.4">
      <c r="A4" s="10" t="s">
        <v>8</v>
      </c>
      <c r="B4" s="11"/>
      <c r="C4" s="12">
        <f>[1]編成資料!$N$48</f>
        <v>20</v>
      </c>
      <c r="D4" s="12">
        <f>[1]編成資料!$N$48</f>
        <v>20</v>
      </c>
      <c r="E4" s="12">
        <f>[1]編成資料!$N$48</f>
        <v>20</v>
      </c>
      <c r="F4" s="12">
        <f>[1]編成資料!$N$48</f>
        <v>20</v>
      </c>
      <c r="G4" s="12">
        <f>[1]編成資料!$N$48</f>
        <v>20</v>
      </c>
      <c r="H4" s="13">
        <f>[1]編成資料!$N$48</f>
        <v>20</v>
      </c>
    </row>
    <row r="5" spans="1:8" x14ac:dyDescent="0.4">
      <c r="A5" s="10" t="s">
        <v>9</v>
      </c>
      <c r="B5" s="11"/>
      <c r="C5" s="12">
        <f>[1]編成資料!$N$49</f>
        <v>4</v>
      </c>
      <c r="D5" s="12">
        <f>[1]編成資料!$N$49</f>
        <v>4</v>
      </c>
      <c r="E5" s="12">
        <f>[1]編成資料!$N$49</f>
        <v>4</v>
      </c>
      <c r="F5" s="12">
        <f>[1]編成資料!$N$49</f>
        <v>4</v>
      </c>
      <c r="G5" s="12">
        <f>[1]編成資料!$N$49</f>
        <v>4</v>
      </c>
      <c r="H5" s="13">
        <f>[1]編成資料!$N$49</f>
        <v>4</v>
      </c>
    </row>
    <row r="6" spans="1:8" x14ac:dyDescent="0.4">
      <c r="A6" s="10" t="s">
        <v>10</v>
      </c>
      <c r="B6" s="11"/>
      <c r="C6" s="12">
        <f>[1]編成資料!$N$47</f>
        <v>92</v>
      </c>
      <c r="D6" s="12">
        <f>[1]編成資料!$N$47</f>
        <v>92</v>
      </c>
      <c r="E6" s="12">
        <f>[1]編成資料!$N$47</f>
        <v>92</v>
      </c>
      <c r="F6" s="12">
        <f>[1]編成資料!$N$47</f>
        <v>92</v>
      </c>
      <c r="G6" s="12">
        <f>[1]編成資料!$N$47</f>
        <v>92</v>
      </c>
      <c r="H6" s="13">
        <f>[1]編成資料!$N$47</f>
        <v>92</v>
      </c>
    </row>
    <row r="7" spans="1:8" x14ac:dyDescent="0.4">
      <c r="A7" s="10" t="s">
        <v>11</v>
      </c>
      <c r="B7" s="14"/>
      <c r="C7" s="15">
        <f>[1]編成資料!$N$50+4</f>
        <v>43</v>
      </c>
      <c r="D7" s="16">
        <f>[1]編成資料!$N$50</f>
        <v>39</v>
      </c>
      <c r="E7" s="16">
        <f>[1]編成資料!$N$50</f>
        <v>39</v>
      </c>
      <c r="F7" s="16">
        <f>[1]編成資料!$N$50</f>
        <v>39</v>
      </c>
      <c r="G7" s="16">
        <f>[1]編成資料!$N$50</f>
        <v>39</v>
      </c>
      <c r="H7" s="13">
        <f>[1]編成資料!$N$50+1</f>
        <v>40</v>
      </c>
    </row>
    <row r="8" spans="1:8" x14ac:dyDescent="0.4">
      <c r="A8" s="10" t="s">
        <v>12</v>
      </c>
      <c r="B8" s="14"/>
      <c r="C8" s="17">
        <f>[1]編成資料!N44-4</f>
        <v>207</v>
      </c>
      <c r="D8" s="16">
        <f>[1]編成資料!N44</f>
        <v>211</v>
      </c>
      <c r="E8" s="16">
        <f>[1]編成資料!N44</f>
        <v>211</v>
      </c>
      <c r="F8" s="16">
        <f>[1]編成資料!N44</f>
        <v>211</v>
      </c>
      <c r="G8" s="16">
        <f>[1]編成資料!N44</f>
        <v>211</v>
      </c>
      <c r="H8" s="13">
        <f>[1]編成資料!N44-1</f>
        <v>210</v>
      </c>
    </row>
    <row r="9" spans="1:8" x14ac:dyDescent="0.4">
      <c r="A9" s="10" t="s">
        <v>13</v>
      </c>
      <c r="B9" s="18" t="s">
        <v>14</v>
      </c>
      <c r="C9" s="17">
        <v>40</v>
      </c>
      <c r="D9" s="16">
        <v>41</v>
      </c>
      <c r="E9" s="16">
        <v>41</v>
      </c>
      <c r="F9" s="16">
        <v>41</v>
      </c>
      <c r="G9" s="16">
        <v>41</v>
      </c>
      <c r="H9" s="13">
        <v>40</v>
      </c>
    </row>
    <row r="10" spans="1:8" x14ac:dyDescent="0.4">
      <c r="A10" s="10"/>
      <c r="B10" s="18" t="s">
        <v>15</v>
      </c>
      <c r="C10" s="17">
        <v>1</v>
      </c>
      <c r="D10" s="16">
        <v>0</v>
      </c>
      <c r="E10" s="16">
        <v>0</v>
      </c>
      <c r="F10" s="16">
        <v>0</v>
      </c>
      <c r="G10" s="16">
        <v>0</v>
      </c>
      <c r="H10" s="13">
        <v>4</v>
      </c>
    </row>
    <row r="11" spans="1:8" ht="19.5" thickBot="1" x14ac:dyDescent="0.45">
      <c r="A11" s="19" t="s">
        <v>16</v>
      </c>
      <c r="B11" s="20"/>
      <c r="C11" s="21">
        <v>24</v>
      </c>
      <c r="D11" s="22">
        <v>25</v>
      </c>
      <c r="E11" s="23">
        <v>27</v>
      </c>
      <c r="F11" s="22">
        <v>29</v>
      </c>
      <c r="G11" s="24">
        <v>30</v>
      </c>
      <c r="H11" s="25">
        <v>30</v>
      </c>
    </row>
    <row r="12" spans="1:8" ht="20.25" thickTop="1" thickBot="1" x14ac:dyDescent="0.45">
      <c r="A12" s="26" t="s">
        <v>17</v>
      </c>
      <c r="B12" s="27"/>
      <c r="C12" s="28">
        <f>[1]編成資料!B72</f>
        <v>980</v>
      </c>
      <c r="D12" s="29">
        <f>[1]編成資料!C72</f>
        <v>1043</v>
      </c>
      <c r="E12" s="29">
        <f>[1]編成資料!D72</f>
        <v>1128</v>
      </c>
      <c r="F12" s="29">
        <f>[1]編成資料!E72</f>
        <v>1213</v>
      </c>
      <c r="G12" s="29">
        <f>[1]編成資料!F72</f>
        <v>1248</v>
      </c>
      <c r="H12" s="30">
        <f>[1]編成資料!G72</f>
        <v>1242</v>
      </c>
    </row>
    <row r="13" spans="1:8" ht="19.5" thickTop="1" x14ac:dyDescent="0.4">
      <c r="A13" s="31" t="s">
        <v>18</v>
      </c>
      <c r="B13" s="32" t="s">
        <v>19</v>
      </c>
      <c r="C13" s="33">
        <v>316</v>
      </c>
      <c r="D13" s="34">
        <v>325</v>
      </c>
      <c r="E13" s="8">
        <v>255</v>
      </c>
      <c r="F13" s="34">
        <v>255</v>
      </c>
      <c r="G13" s="34">
        <v>185</v>
      </c>
      <c r="H13" s="9">
        <v>185</v>
      </c>
    </row>
    <row r="14" spans="1:8" x14ac:dyDescent="0.4">
      <c r="A14" s="35"/>
      <c r="B14" s="36" t="s">
        <v>20</v>
      </c>
      <c r="C14" s="37"/>
      <c r="D14" s="38"/>
      <c r="E14" s="12">
        <v>70</v>
      </c>
      <c r="F14" s="16">
        <v>90</v>
      </c>
      <c r="G14" s="16">
        <v>100</v>
      </c>
      <c r="H14" s="13">
        <v>105</v>
      </c>
    </row>
    <row r="15" spans="1:8" x14ac:dyDescent="0.4">
      <c r="A15" s="35"/>
      <c r="B15" s="36" t="s">
        <v>21</v>
      </c>
      <c r="C15" s="17">
        <v>136</v>
      </c>
      <c r="D15" s="16">
        <v>175</v>
      </c>
      <c r="E15" s="12">
        <v>175</v>
      </c>
      <c r="F15" s="16">
        <v>175</v>
      </c>
      <c r="G15" s="16">
        <v>175</v>
      </c>
      <c r="H15" s="13">
        <v>175</v>
      </c>
    </row>
    <row r="16" spans="1:8" x14ac:dyDescent="0.4">
      <c r="A16" s="35"/>
      <c r="B16" s="36" t="s">
        <v>22</v>
      </c>
      <c r="C16" s="37"/>
      <c r="D16" s="38"/>
      <c r="E16" s="12">
        <v>90</v>
      </c>
      <c r="F16" s="16">
        <v>105</v>
      </c>
      <c r="G16" s="16">
        <v>105</v>
      </c>
      <c r="H16" s="13">
        <v>105</v>
      </c>
    </row>
    <row r="17" spans="1:8" x14ac:dyDescent="0.4">
      <c r="A17" s="35"/>
      <c r="B17" s="36" t="s">
        <v>23</v>
      </c>
      <c r="C17" s="15">
        <v>102</v>
      </c>
      <c r="D17" s="16">
        <v>105</v>
      </c>
      <c r="E17" s="38"/>
      <c r="F17" s="38"/>
      <c r="G17" s="38"/>
      <c r="H17" s="39"/>
    </row>
    <row r="18" spans="1:8" x14ac:dyDescent="0.4">
      <c r="A18" s="35"/>
      <c r="B18" s="36" t="s">
        <v>24</v>
      </c>
      <c r="C18" s="15">
        <v>68</v>
      </c>
      <c r="D18" s="16">
        <v>70</v>
      </c>
      <c r="E18" s="16">
        <v>60</v>
      </c>
      <c r="F18" s="16">
        <v>60</v>
      </c>
      <c r="G18" s="16">
        <v>50</v>
      </c>
      <c r="H18" s="13">
        <v>50</v>
      </c>
    </row>
    <row r="19" spans="1:8" x14ac:dyDescent="0.4">
      <c r="A19" s="35"/>
      <c r="B19" s="36" t="s">
        <v>25</v>
      </c>
      <c r="C19" s="15">
        <v>68</v>
      </c>
      <c r="D19" s="16">
        <v>70</v>
      </c>
      <c r="E19" s="16">
        <v>60</v>
      </c>
      <c r="F19" s="16">
        <v>60</v>
      </c>
      <c r="G19" s="16">
        <v>50</v>
      </c>
      <c r="H19" s="13">
        <v>50</v>
      </c>
    </row>
    <row r="20" spans="1:8" x14ac:dyDescent="0.4">
      <c r="A20" s="35"/>
      <c r="B20" s="36" t="s">
        <v>26</v>
      </c>
      <c r="C20" s="40"/>
      <c r="D20" s="38"/>
      <c r="E20" s="38"/>
      <c r="F20" s="38"/>
      <c r="G20" s="16">
        <v>60</v>
      </c>
      <c r="H20" s="13">
        <v>55</v>
      </c>
    </row>
    <row r="21" spans="1:8" ht="19.5" thickBot="1" x14ac:dyDescent="0.45">
      <c r="A21" s="41"/>
      <c r="B21" s="42" t="s">
        <v>27</v>
      </c>
      <c r="C21" s="43">
        <v>102</v>
      </c>
      <c r="D21" s="44">
        <v>105</v>
      </c>
      <c r="E21" s="44">
        <v>105</v>
      </c>
      <c r="F21" s="44">
        <v>105</v>
      </c>
      <c r="G21" s="44">
        <v>90</v>
      </c>
      <c r="H21" s="45">
        <v>90</v>
      </c>
    </row>
    <row r="22" spans="1:8" ht="20.25" thickTop="1" thickBot="1" x14ac:dyDescent="0.45">
      <c r="A22" s="46" t="s">
        <v>28</v>
      </c>
      <c r="B22" s="47"/>
      <c r="C22" s="48">
        <f t="shared" ref="C22:H22" si="0">SUM(C13:C21)</f>
        <v>792</v>
      </c>
      <c r="D22" s="49">
        <f t="shared" si="0"/>
        <v>850</v>
      </c>
      <c r="E22" s="50">
        <f t="shared" si="0"/>
        <v>815</v>
      </c>
      <c r="F22" s="49">
        <f t="shared" si="0"/>
        <v>850</v>
      </c>
      <c r="G22" s="50">
        <f t="shared" si="0"/>
        <v>815</v>
      </c>
      <c r="H22" s="51">
        <f t="shared" si="0"/>
        <v>815</v>
      </c>
    </row>
    <row r="23" spans="1:8" ht="20.25" thickTop="1" thickBot="1" x14ac:dyDescent="0.45">
      <c r="A23" s="52" t="s">
        <v>29</v>
      </c>
      <c r="B23" s="53"/>
      <c r="C23" s="54">
        <v>34</v>
      </c>
      <c r="D23" s="55">
        <v>35</v>
      </c>
      <c r="E23" s="55">
        <v>35</v>
      </c>
      <c r="F23" s="55">
        <v>35</v>
      </c>
      <c r="G23" s="55">
        <v>35</v>
      </c>
      <c r="H23" s="56">
        <v>35</v>
      </c>
    </row>
    <row r="24" spans="1:8" ht="19.5" thickTop="1" x14ac:dyDescent="0.4">
      <c r="A24" s="31" t="s">
        <v>30</v>
      </c>
      <c r="B24" s="32" t="s">
        <v>31</v>
      </c>
      <c r="C24" s="57">
        <v>34</v>
      </c>
      <c r="D24" s="58">
        <v>35</v>
      </c>
      <c r="E24" s="58">
        <v>35</v>
      </c>
      <c r="F24" s="58">
        <v>35</v>
      </c>
      <c r="G24" s="58">
        <v>35</v>
      </c>
      <c r="H24" s="9">
        <v>35</v>
      </c>
    </row>
    <row r="25" spans="1:8" x14ac:dyDescent="0.4">
      <c r="A25" s="35"/>
      <c r="B25" s="36" t="s">
        <v>32</v>
      </c>
      <c r="C25" s="59">
        <f>[1]児童会活動!D28</f>
        <v>3</v>
      </c>
      <c r="D25" s="60">
        <f>[1]児童会活動!E28</f>
        <v>3</v>
      </c>
      <c r="E25" s="60">
        <f>[1]児童会活動!F28</f>
        <v>3</v>
      </c>
      <c r="F25" s="60">
        <f>[1]児童会活動!G28</f>
        <v>3</v>
      </c>
      <c r="G25" s="60">
        <f>[1]児童会活動!H28</f>
        <v>18</v>
      </c>
      <c r="H25" s="61">
        <f>[1]児童会活動!I28</f>
        <v>18</v>
      </c>
    </row>
    <row r="26" spans="1:8" x14ac:dyDescent="0.4">
      <c r="A26" s="35"/>
      <c r="B26" s="62" t="s">
        <v>33</v>
      </c>
      <c r="C26" s="63"/>
      <c r="D26" s="64"/>
      <c r="E26" s="64"/>
      <c r="F26" s="60">
        <v>15</v>
      </c>
      <c r="G26" s="60">
        <v>15</v>
      </c>
      <c r="H26" s="61">
        <v>15</v>
      </c>
    </row>
    <row r="27" spans="1:8" ht="19.5" thickBot="1" x14ac:dyDescent="0.45">
      <c r="A27" s="41"/>
      <c r="B27" s="42" t="s">
        <v>34</v>
      </c>
      <c r="C27" s="65">
        <f>[1]学校行事!E35</f>
        <v>44</v>
      </c>
      <c r="D27" s="66">
        <f>[1]学校行事!F35</f>
        <v>44</v>
      </c>
      <c r="E27" s="66">
        <f>[1]学校行事!G35</f>
        <v>44</v>
      </c>
      <c r="F27" s="66">
        <f>[1]学校行事!H35</f>
        <v>48</v>
      </c>
      <c r="G27" s="66">
        <f>[1]学校行事!I35</f>
        <v>61</v>
      </c>
      <c r="H27" s="67">
        <f>[1]学校行事!J35</f>
        <v>64</v>
      </c>
    </row>
    <row r="28" spans="1:8" ht="20.25" thickTop="1" thickBot="1" x14ac:dyDescent="0.45">
      <c r="A28" s="46" t="s">
        <v>35</v>
      </c>
      <c r="B28" s="47"/>
      <c r="C28" s="48">
        <f t="shared" ref="C28:H28" si="1">SUM(C24:C27)</f>
        <v>81</v>
      </c>
      <c r="D28" s="50">
        <f t="shared" si="1"/>
        <v>82</v>
      </c>
      <c r="E28" s="50">
        <f t="shared" si="1"/>
        <v>82</v>
      </c>
      <c r="F28" s="50">
        <f t="shared" si="1"/>
        <v>101</v>
      </c>
      <c r="G28" s="50">
        <f t="shared" si="1"/>
        <v>129</v>
      </c>
      <c r="H28" s="51">
        <f t="shared" si="1"/>
        <v>132</v>
      </c>
    </row>
    <row r="29" spans="1:8" ht="20.25" thickTop="1" thickBot="1" x14ac:dyDescent="0.45">
      <c r="A29" s="46" t="s">
        <v>36</v>
      </c>
      <c r="B29" s="47"/>
      <c r="C29" s="68"/>
      <c r="D29" s="69"/>
      <c r="E29" s="70">
        <v>70</v>
      </c>
      <c r="F29" s="70">
        <v>70</v>
      </c>
      <c r="G29" s="70">
        <v>70</v>
      </c>
      <c r="H29" s="71">
        <v>70</v>
      </c>
    </row>
    <row r="30" spans="1:8" ht="20.25" thickTop="1" thickBot="1" x14ac:dyDescent="0.45">
      <c r="A30" s="72" t="s">
        <v>37</v>
      </c>
      <c r="B30" s="73"/>
      <c r="C30" s="68"/>
      <c r="D30" s="69"/>
      <c r="E30" s="70">
        <v>35</v>
      </c>
      <c r="F30" s="70">
        <v>35</v>
      </c>
      <c r="G30" s="70">
        <v>70</v>
      </c>
      <c r="H30" s="74">
        <v>70</v>
      </c>
    </row>
    <row r="31" spans="1:8" ht="20.25" thickTop="1" thickBot="1" x14ac:dyDescent="0.45">
      <c r="A31" s="46" t="s">
        <v>38</v>
      </c>
      <c r="B31" s="47"/>
      <c r="C31" s="75">
        <f>[1]学校の行事!D31</f>
        <v>13</v>
      </c>
      <c r="D31" s="70">
        <f>[1]学校の行事!E31</f>
        <v>11</v>
      </c>
      <c r="E31" s="70">
        <f>[1]学校の行事!F31</f>
        <v>14</v>
      </c>
      <c r="F31" s="70">
        <f>[1]学校の行事!G31</f>
        <v>11</v>
      </c>
      <c r="G31" s="70">
        <f>[1]学校の行事!H31</f>
        <v>23</v>
      </c>
      <c r="H31" s="71">
        <f>[1]学校の行事!I31</f>
        <v>24</v>
      </c>
    </row>
    <row r="32" spans="1:8" ht="20.25" thickTop="1" thickBot="1" x14ac:dyDescent="0.45">
      <c r="A32" s="46" t="s">
        <v>39</v>
      </c>
      <c r="B32" s="47"/>
      <c r="C32" s="48">
        <f>[1]除外時数!D54</f>
        <v>21</v>
      </c>
      <c r="D32" s="50">
        <f>[1]除外時数!E54</f>
        <v>26</v>
      </c>
      <c r="E32" s="50">
        <f>[1]除外時数!F54</f>
        <v>47</v>
      </c>
      <c r="F32" s="50">
        <f>[1]除外時数!G54</f>
        <v>78</v>
      </c>
      <c r="G32" s="50">
        <f>[1]除外時数!H54</f>
        <v>71</v>
      </c>
      <c r="H32" s="51">
        <f>[1]除外時数!I54</f>
        <v>66</v>
      </c>
    </row>
    <row r="33" spans="1:8" ht="20.25" thickTop="1" thickBot="1" x14ac:dyDescent="0.45">
      <c r="A33" s="76" t="s">
        <v>40</v>
      </c>
      <c r="B33" s="77"/>
      <c r="C33" s="28">
        <f t="shared" ref="C33:H33" si="2">SUM(C22,C23,C28:C32)</f>
        <v>941</v>
      </c>
      <c r="D33" s="29">
        <f t="shared" si="2"/>
        <v>1004</v>
      </c>
      <c r="E33" s="29">
        <f t="shared" si="2"/>
        <v>1098</v>
      </c>
      <c r="F33" s="29">
        <f t="shared" si="2"/>
        <v>1180</v>
      </c>
      <c r="G33" s="29">
        <f t="shared" si="2"/>
        <v>1213</v>
      </c>
      <c r="H33" s="30">
        <f t="shared" si="2"/>
        <v>1212</v>
      </c>
    </row>
    <row r="34" spans="1:8" ht="20.25" thickTop="1" thickBot="1" x14ac:dyDescent="0.45">
      <c r="A34" s="78" t="s">
        <v>41</v>
      </c>
      <c r="B34" s="79"/>
      <c r="C34" s="80">
        <f t="shared" ref="C34:H34" si="3">C12-C33</f>
        <v>39</v>
      </c>
      <c r="D34" s="81">
        <f t="shared" si="3"/>
        <v>39</v>
      </c>
      <c r="E34" s="81">
        <f t="shared" si="3"/>
        <v>30</v>
      </c>
      <c r="F34" s="82">
        <f t="shared" si="3"/>
        <v>33</v>
      </c>
      <c r="G34" s="81">
        <f t="shared" si="3"/>
        <v>35</v>
      </c>
      <c r="H34" s="83">
        <f t="shared" si="3"/>
        <v>30</v>
      </c>
    </row>
    <row r="35" spans="1:8" x14ac:dyDescent="0.4">
      <c r="A35" s="84" t="s">
        <v>42</v>
      </c>
      <c r="B35" s="84"/>
      <c r="C35" s="85"/>
      <c r="D35" s="85"/>
      <c r="E35" s="85"/>
      <c r="F35" s="85"/>
      <c r="G35" s="85"/>
      <c r="H35" s="85"/>
    </row>
  </sheetData>
  <mergeCells count="22">
    <mergeCell ref="A31:B31"/>
    <mergeCell ref="A32:B32"/>
    <mergeCell ref="A33:B33"/>
    <mergeCell ref="A34:B34"/>
    <mergeCell ref="A22:B22"/>
    <mergeCell ref="A23:B23"/>
    <mergeCell ref="A24:A27"/>
    <mergeCell ref="A28:B28"/>
    <mergeCell ref="A29:B29"/>
    <mergeCell ref="A30:B30"/>
    <mergeCell ref="A7:B7"/>
    <mergeCell ref="A8:B8"/>
    <mergeCell ref="A9:A10"/>
    <mergeCell ref="A11:B11"/>
    <mergeCell ref="A12:B12"/>
    <mergeCell ref="A13:A21"/>
    <mergeCell ref="A1:H1"/>
    <mergeCell ref="A2:B2"/>
    <mergeCell ref="A3:B3"/>
    <mergeCell ref="A4:B4"/>
    <mergeCell ref="A5:B5"/>
    <mergeCell ref="A6:B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東小学校　職員28</dc:creator>
  <cp:lastModifiedBy>東小学校　職員28</cp:lastModifiedBy>
  <dcterms:created xsi:type="dcterms:W3CDTF">2019-05-07T04:47:36Z</dcterms:created>
  <dcterms:modified xsi:type="dcterms:W3CDTF">2019-05-07T04:50:31Z</dcterms:modified>
</cp:coreProperties>
</file>