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04.111.95\disk\平成31年度\⑪部活動\"/>
    </mc:Choice>
  </mc:AlternateContent>
  <bookViews>
    <workbookView xWindow="0" yWindow="0" windowWidth="20490" windowHeight="77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27" i="4" l="1"/>
  <c r="BE6" i="4"/>
  <c r="AZ30" i="4"/>
  <c r="AZ29" i="4"/>
  <c r="AZ16" i="4"/>
  <c r="AZ15" i="4"/>
  <c r="AU19" i="4"/>
  <c r="AU18" i="4"/>
  <c r="AC34" i="4"/>
  <c r="AC33" i="4"/>
  <c r="AC32" i="4"/>
  <c r="AC5" i="4"/>
  <c r="N14" i="4"/>
  <c r="N13" i="4"/>
  <c r="N12" i="4"/>
  <c r="I29" i="4"/>
  <c r="I23" i="4"/>
  <c r="I22" i="4"/>
  <c r="N6" i="4"/>
  <c r="I15" i="4"/>
  <c r="I5" i="4"/>
  <c r="D34" i="4"/>
  <c r="D33" i="4"/>
  <c r="BE29" i="4"/>
  <c r="BE26" i="4" l="1"/>
  <c r="BE28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N25" i="4"/>
  <c r="N26" i="4"/>
  <c r="N27" i="4"/>
  <c r="N28" i="4"/>
  <c r="N24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J23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J19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J11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J17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J9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J31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J27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J15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U30" i="4"/>
  <c r="AP30" i="4"/>
  <c r="AK30" i="4"/>
  <c r="BJ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J27" i="28" s="1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AP20" i="4"/>
  <c r="BJ19" i="4"/>
  <c r="BE19" i="4"/>
  <c r="AZ19" i="4"/>
  <c r="AP19" i="4"/>
  <c r="BJ18" i="4"/>
  <c r="BE18" i="4"/>
  <c r="AZ18" i="4"/>
  <c r="AP18" i="4"/>
  <c r="BJ17" i="4"/>
  <c r="BE17" i="4"/>
  <c r="AZ17" i="4"/>
  <c r="AU17" i="4"/>
  <c r="AP17" i="4"/>
  <c r="AK17" i="4"/>
  <c r="BJ16" i="4"/>
  <c r="BE16" i="4"/>
  <c r="AU16" i="4"/>
  <c r="AP16" i="4"/>
  <c r="AK16" i="4"/>
  <c r="BJ15" i="4"/>
  <c r="BE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J12" i="4"/>
  <c r="BE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AZ7" i="4"/>
  <c r="AU7" i="4"/>
  <c r="AP7" i="4"/>
  <c r="AK7" i="4"/>
  <c r="BJ6" i="4"/>
  <c r="AZ6" i="4"/>
  <c r="AU6" i="4"/>
  <c r="AP6" i="4"/>
  <c r="AK6" i="4"/>
  <c r="BJ5" i="4"/>
  <c r="BE5" i="4"/>
  <c r="AZ5" i="4"/>
  <c r="J9" i="27" s="1"/>
  <c r="AU5" i="4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A36" i="4"/>
  <c r="Z36" i="4"/>
  <c r="Y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6" i="4"/>
  <c r="X15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1" i="4"/>
  <c r="N10" i="4"/>
  <c r="N9" i="4"/>
  <c r="N8" i="4"/>
  <c r="N7" i="4"/>
  <c r="N5" i="4"/>
  <c r="L36" i="4"/>
  <c r="K36" i="4"/>
  <c r="J36" i="4"/>
  <c r="I35" i="4"/>
  <c r="I34" i="4"/>
  <c r="I33" i="4"/>
  <c r="I32" i="4"/>
  <c r="I31" i="4"/>
  <c r="I30" i="4"/>
  <c r="I28" i="4"/>
  <c r="I27" i="4"/>
  <c r="I26" i="4"/>
  <c r="I25" i="4"/>
  <c r="I20" i="4"/>
  <c r="I19" i="4"/>
  <c r="I18" i="4"/>
  <c r="I17" i="4"/>
  <c r="I14" i="4"/>
  <c r="I13" i="4"/>
  <c r="I12" i="4"/>
  <c r="I11" i="4"/>
  <c r="I10" i="4"/>
  <c r="I9" i="4"/>
  <c r="I8" i="4"/>
  <c r="I7" i="4"/>
  <c r="I6" i="4"/>
  <c r="G36" i="4"/>
  <c r="F36" i="4"/>
  <c r="E36" i="4"/>
  <c r="D6" i="4"/>
  <c r="D7" i="4"/>
  <c r="D8" i="4"/>
  <c r="D9" i="4"/>
  <c r="D10" i="4"/>
  <c r="D11" i="4"/>
  <c r="D12" i="4"/>
  <c r="D13" i="4"/>
  <c r="D14" i="4"/>
  <c r="D15" i="4"/>
  <c r="J19" i="18" s="1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C35" i="28" l="1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<sst xmlns="http://schemas.openxmlformats.org/spreadsheetml/2006/main" count="1374" uniqueCount="95">
  <si>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</si>
  <si>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</si>
  <si>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</si>
  <si>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</si>
  <si>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</si>
  <si>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</si>
  <si>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</si>
  <si>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</si>
  <si>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</si>
  <si>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</si>
  <si>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</si>
  <si>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</si>
  <si>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</si>
  <si>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</si>
  <si>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</si>
  <si>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</si>
  <si>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</si>
  <si>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</si>
  <si>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</si>
  <si>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</si>
  <si>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</si>
  <si>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</si>
  <si>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</si>
  <si>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</si>
  <si>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</si>
  <si>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</si>
  <si>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</si>
  <si>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</si>
  <si>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</si>
  <si>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</si>
  <si>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</si>
  <si>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</si>
  <si>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</si>
  <si>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</si>
  <si>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</si>
  <si>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</si>
  <si>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</si>
  <si>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</si>
  <si>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</si>
  <si>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</si>
  <si>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</si>
  <si>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</si>
  <si>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</si>
  <si>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</si>
  <si>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</si>
  <si>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</si>
  <si>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</si>
  <si>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</si>
  <si>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</si>
  <si>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</si>
  <si>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</si>
  <si>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</si>
  <si>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</si>
  <si>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</si>
  <si>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</si>
  <si>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</si>
  <si>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</si>
  <si>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</si>
  <si>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</si>
  <si>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</si>
  <si>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</si>
  <si>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</si>
  <si>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</si>
  <si>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</si>
  <si>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</si>
  <si>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</si>
  <si>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</si>
  <si>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</si>
  <si>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</si>
  <si>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</si>
  <si>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</si>
  <si>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</si>
  <si>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</si>
  <si>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</si>
  <si>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</si>
  <si>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女子バレーボール 部　</t>
    <rPh sb="0" eb="2">
      <t>ジョシ</t>
    </rPh>
    <rPh sb="9" eb="10">
      <t>ブ</t>
    </rPh>
    <phoneticPr fontId="1"/>
  </si>
  <si>
    <t>加藤　慎一</t>
    <rPh sb="0" eb="2">
      <t>カトウ</t>
    </rPh>
    <rPh sb="3" eb="5">
      <t>シンイチ</t>
    </rPh>
    <phoneticPr fontId="1"/>
  </si>
  <si>
    <t>〇</t>
    <phoneticPr fontId="1"/>
  </si>
  <si>
    <t>〇</t>
    <phoneticPr fontId="1"/>
  </si>
  <si>
    <t>〇</t>
    <phoneticPr fontId="1"/>
  </si>
  <si>
    <t>◎</t>
    <phoneticPr fontId="1"/>
  </si>
  <si>
    <t>〇</t>
    <phoneticPr fontId="1"/>
  </si>
  <si>
    <t>〇</t>
    <phoneticPr fontId="1"/>
  </si>
  <si>
    <t>◎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</si>
  <si>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</si>
  <si>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</si>
  <si>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</si>
  <si>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</si>
  <si>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◎</t>
    <phoneticPr fontId="1"/>
  </si>
  <si>
    <t>〇</t>
    <phoneticPr fontId="1"/>
  </si>
  <si>
    <t>〇</t>
    <phoneticPr fontId="1"/>
  </si>
  <si>
    <t>〇</t>
    <phoneticPr fontId="1"/>
  </si>
  <si>
    <t>◎</t>
    <phoneticPr fontId="1"/>
  </si>
  <si>
    <t>◎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</si>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</sst>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59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topLeftCell="A16" zoomScaleNormal="100" zoomScalePageLayoutView="140" workbookViewId="0">
      <selection activeCell="H30" sqref="H30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L1" s="100" t="s">
        <v>57</v>
      </c>
      <c r="M1" s="100"/>
      <c r="N1" s="100"/>
      <c r="O1" s="100"/>
      <c r="P1" s="100"/>
      <c r="Q1" s="100"/>
      <c r="R1" s="100"/>
      <c r="S1" s="100"/>
      <c r="T1" s="100"/>
      <c r="U1" s="100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9" t="s">
        <v>62</v>
      </c>
      <c r="J2" s="99"/>
      <c r="K2" s="99"/>
      <c r="L2" s="99"/>
      <c r="M2" s="99"/>
      <c r="N2" s="99"/>
      <c r="O2" s="3"/>
      <c r="P2" s="3"/>
      <c r="Q2" s="92" t="s">
        <v>56</v>
      </c>
      <c r="R2" s="92"/>
      <c r="S2" s="99" t="s">
        <v>63</v>
      </c>
      <c r="T2" s="99"/>
      <c r="U2" s="99"/>
      <c r="V2" s="99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小松原部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76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76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101" t="s">
        <v>58</v>
      </c>
      <c r="K10" s="101"/>
      <c r="L10" s="102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3"/>
      <c r="K11" s="103"/>
      <c r="L11" s="10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3"/>
      <c r="K12" s="103"/>
      <c r="L12" s="104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3"/>
      <c r="K13" s="103"/>
      <c r="L13" s="104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3"/>
      <c r="K14" s="103"/>
      <c r="L14" s="10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3"/>
      <c r="K15" s="103"/>
      <c r="L15" s="10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3"/>
      <c r="K16" s="103"/>
      <c r="L16" s="10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3"/>
      <c r="K17" s="103"/>
      <c r="L17" s="10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3"/>
      <c r="K18" s="103"/>
      <c r="L18" s="10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3"/>
      <c r="K19" s="103"/>
      <c r="L19" s="10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3"/>
      <c r="K20" s="103"/>
      <c r="L20" s="104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5"/>
      <c r="K21" s="105"/>
      <c r="L21" s="106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7" t="s">
        <v>59</v>
      </c>
      <c r="K25" s="101"/>
      <c r="L25" s="102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8"/>
      <c r="K26" s="103"/>
      <c r="L26" s="104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9"/>
      <c r="K27" s="105"/>
      <c r="L27" s="106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86" t="s">
        <v>28</v>
      </c>
      <c r="D36" s="87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86" t="s">
        <v>28</v>
      </c>
      <c r="I36" s="87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88" t="s">
        <v>28</v>
      </c>
      <c r="N36" s="87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86" t="s">
        <v>28</v>
      </c>
      <c r="S36" s="87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88" t="s">
        <v>28</v>
      </c>
      <c r="X36" s="87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86" t="s">
        <v>28</v>
      </c>
      <c r="AC36" s="87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86" t="s">
        <v>28</v>
      </c>
      <c r="AK36" s="87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86" t="s">
        <v>28</v>
      </c>
      <c r="AP36" s="87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88" t="s">
        <v>28</v>
      </c>
      <c r="AU36" s="87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86" t="s">
        <v>28</v>
      </c>
      <c r="AZ36" s="87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88" t="s">
        <v>28</v>
      </c>
      <c r="BE36" s="87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86" t="s">
        <v>28</v>
      </c>
      <c r="BJ36" s="87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94" t="s">
        <v>61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2:66" x14ac:dyDescent="0.15"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</sheetData>
  <mergeCells count="36"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BI36:BJ36"/>
    <mergeCell ref="AT3:AX3"/>
    <mergeCell ref="AY3:BC3"/>
    <mergeCell ref="BD3:BH3"/>
    <mergeCell ref="BI3:BM3"/>
    <mergeCell ref="AO36:AP36"/>
    <mergeCell ref="AT36:AU36"/>
    <mergeCell ref="AB36:AC36"/>
    <mergeCell ref="AY36:AZ36"/>
    <mergeCell ref="BD36:BE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7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97" priority="2" operator="equal">
      <formula>0</formula>
    </cfRule>
  </conditionalFormatting>
  <conditionalFormatting sqref="J9:K38">
    <cfRule type="containsText" dxfId="79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〇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大会：霧島盆地新人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 t="str">
        <f>VLOOKUP($B22,年間計画!$B$5:$BM$35,5*$D$40+$E$40+4)</f>
        <v>◎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大会：霧島盆地新人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 t="str">
        <f>VLOOKUP($B23,年間計画!$B$5:$BM$35,5*$D$40+$E$40+4)</f>
        <v>◎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2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95" priority="2" operator="equal">
      <formula>0</formula>
    </cfRule>
  </conditionalFormatting>
  <conditionalFormatting sqref="J9:K38">
    <cfRule type="containsText" dxfId="79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大会：UMK杯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大会：UMK杯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 t="str">
        <f>VLOOKUP($B20,年間計画!$B$5:$BM$35,5*$D$40+$E$40+4)</f>
        <v>◎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大会：UMK杯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大会：UMK杯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 t="str">
        <f>VLOOKUP($B34,年間計画!$B$5:$BM$35,5*$D$40+$E$40+4)</f>
        <v>◎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4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93" priority="2" operator="equal">
      <formula>0</formula>
    </cfRule>
  </conditionalFormatting>
  <conditionalFormatting sqref="J9:K38">
    <cfRule type="containsText" dxfId="79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大会：イワミツスポーツ杯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大会：１年生大会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 t="str">
        <f>VLOOKUP($B31,年間計画!$B$5:$BM$35,5*$D$40+$E$40+4)</f>
        <v>◎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【テスト休み】</v>
      </c>
      <c r="K33" s="11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>
        <f>VLOOKUP($B38,年間計画!$B$5:$BM$35,5*$D$40+$E$40+1)</f>
        <v>0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2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91" priority="2" operator="equal">
      <formula>0</formula>
    </cfRule>
  </conditionalFormatting>
  <conditionalFormatting sqref="J9:K38">
    <cfRule type="containsText" dxfId="79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89" priority="2" operator="equal">
      <formula>0</formula>
    </cfRule>
  </conditionalFormatting>
  <conditionalFormatting sqref="J9:K38">
    <cfRule type="containsText" dxfId="78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37" t="s">
        <v>55</v>
      </c>
      <c r="C2" s="137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練習試合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　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練習試合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 t="str">
        <f>VLOOKUP($B23,年間計画!$B$5:$BM$35,5*$D$40+$E$40+2)</f>
        <v>〇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大会：霧島盆地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大会：霧島盆地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 t="str">
        <f>VLOOKUP($B27,年間計画!$B$5:$BM$35,5*$D$40+$E$40+4)</f>
        <v>◎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大会：霧島山麓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6</v>
      </c>
      <c r="N39" s="68">
        <f>COUNTIF(N9:N38,"◎")</f>
        <v>3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87" priority="2" operator="equal">
      <formula>0</formula>
    </cfRule>
  </conditionalFormatting>
  <conditionalFormatting sqref="J9:K38">
    <cfRule type="containsText" dxfId="78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view="pageLayout" zoomScaleNormal="100" workbookViewId="0">
      <selection activeCell="BL34" sqref="BL34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2" t="s">
        <v>75</v>
      </c>
      <c r="J2" s="92"/>
      <c r="K2" s="92"/>
      <c r="L2" s="92"/>
      <c r="M2" s="92"/>
      <c r="N2" s="92"/>
      <c r="O2" s="3"/>
      <c r="P2" s="3"/>
      <c r="Q2" s="92" t="s">
        <v>56</v>
      </c>
      <c r="R2" s="92"/>
      <c r="S2" s="92" t="s">
        <v>76</v>
      </c>
      <c r="T2" s="92"/>
      <c r="U2" s="92"/>
      <c r="V2" s="92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女子バレーボール 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15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15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【休養日】</v>
      </c>
      <c r="E5" s="20" t="s">
        <v>77</v>
      </c>
      <c r="F5" s="21"/>
      <c r="G5" s="34"/>
      <c r="H5" s="78" t="s">
        <v>22</v>
      </c>
      <c r="I5" s="35" t="str">
        <f>IF(J5="〇","【休養日】",IF(K5="〇","【休養日】",(IF(L5="◎","大会：", "練習試合"))))</f>
        <v>練習試合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【休養日】</v>
      </c>
      <c r="Y5" s="20" t="s">
        <v>77</v>
      </c>
      <c r="Z5" s="21"/>
      <c r="AA5" s="34"/>
      <c r="AB5" s="19" t="s">
        <v>2</v>
      </c>
      <c r="AC5" s="79" t="str">
        <f>IF(AD5="〇","【休養日】",IF(AE5="〇","【休養日】",(IF(AF5="◎","大会：チャレンジ杯", "練習"))))</f>
        <v>大会：チャレンジ杯</v>
      </c>
      <c r="AD5" s="20"/>
      <c r="AE5" s="21"/>
      <c r="AF5" s="34" t="s">
        <v>80</v>
      </c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38" t="s">
        <v>8</v>
      </c>
      <c r="AZ5" s="35" t="str">
        <f>IF(BA5="〇","【休養日】",IF(BB5="〇","【休養日】",(IF(BC5="◎","大会：", "練習"))))</f>
        <v>【休養日】</v>
      </c>
      <c r="BA5" s="20"/>
      <c r="BB5" s="21" t="s">
        <v>77</v>
      </c>
      <c r="BC5" s="34"/>
      <c r="BD5" s="19" t="s">
        <v>23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35" t="str">
        <f t="shared" ref="I6:I35" si="1">IF(J6="〇","【休養日】",IF(K6="〇","【休養日】",(IF(L6="◎","大会：", "練習"))))</f>
        <v>【休養日】</v>
      </c>
      <c r="J6" s="25" t="s">
        <v>54</v>
      </c>
      <c r="K6" s="26" t="s">
        <v>78</v>
      </c>
      <c r="L6" s="34"/>
      <c r="M6" s="24" t="s">
        <v>49</v>
      </c>
      <c r="N6" s="35" t="str">
        <f>IF(O6="〇","【休養日】",IF(P6="〇","【休養日】",(IF(Q6="◎","大会：", "練習試合"))))</f>
        <v>練習試合</v>
      </c>
      <c r="O6" s="25"/>
      <c r="P6" s="26"/>
      <c r="Q6" s="34"/>
      <c r="R6" s="24" t="s">
        <v>50</v>
      </c>
      <c r="S6" s="35" t="str">
        <f t="shared" ref="S6:S35" si="2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3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4" si="4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5">IF(AL6="〇","【休養日】",IF(AM6="〇","【休養日】",(IF(AN6="◎","大会：", "練習"))))</f>
        <v>【休養日】</v>
      </c>
      <c r="AL6" s="25" t="s">
        <v>78</v>
      </c>
      <c r="AM6" s="26"/>
      <c r="AN6" s="34"/>
      <c r="AO6" s="19" t="s">
        <v>23</v>
      </c>
      <c r="AP6" s="35" t="str">
        <f t="shared" ref="AP6:AP35" si="6">IF(AQ6="〇","【休養日】",IF(AR6="〇","【休養日】",(IF(AS6="◎","大会：", "練習"))))</f>
        <v>練習</v>
      </c>
      <c r="AQ6" s="25"/>
      <c r="AR6" s="26"/>
      <c r="AS6" s="34"/>
      <c r="AT6" s="138" t="s">
        <v>5</v>
      </c>
      <c r="AU6" s="35" t="str">
        <f t="shared" ref="AU6:AU35" si="7">IF(AV6="〇","【休養日】",IF(AW6="〇","【休養日】",(IF(AX6="◎","大会：", "練習"))))</f>
        <v>【休養日】</v>
      </c>
      <c r="AV6" s="25"/>
      <c r="AW6" s="26" t="s">
        <v>77</v>
      </c>
      <c r="AX6" s="34"/>
      <c r="AY6" s="24" t="s">
        <v>9</v>
      </c>
      <c r="AZ6" s="35" t="str">
        <f t="shared" ref="AZ6:AZ35" si="8">IF(BA6="〇","【休養日】",IF(BB6="〇","【休養日】",(IF(BC6="◎","大会：", "練習"))))</f>
        <v>【休養日】</v>
      </c>
      <c r="BA6" s="25" t="s">
        <v>77</v>
      </c>
      <c r="BB6" s="26"/>
      <c r="BC6" s="34"/>
      <c r="BD6" s="24" t="s">
        <v>49</v>
      </c>
      <c r="BE6" s="79" t="str">
        <f>IF(BF6="〇","【休養日】",IF(BG6="〇","【休養日】",(IF(BH6="◎","大会：イワミツスポーツ杯", "練習"))))</f>
        <v>大会：イワミツスポーツ杯</v>
      </c>
      <c r="BF6" s="25"/>
      <c r="BG6" s="26"/>
      <c r="BH6" s="34" t="s">
        <v>93</v>
      </c>
      <c r="BI6" s="24" t="s">
        <v>53</v>
      </c>
      <c r="BJ6" s="35" t="str">
        <f t="shared" ref="BJ6:BJ35" si="9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【休養日】</v>
      </c>
      <c r="J7" s="25"/>
      <c r="K7" s="26" t="s">
        <v>77</v>
      </c>
      <c r="L7" s="34"/>
      <c r="M7" s="24" t="s">
        <v>5</v>
      </c>
      <c r="N7" s="35" t="str">
        <f t="shared" ref="N6:N34" si="10">IF(O7="〇","【休養日】",IF(P7="〇","【休養日】",(IF(Q7="◎","大会：", "練習"))))</f>
        <v>【休養日】</v>
      </c>
      <c r="O7" s="25" t="s">
        <v>77</v>
      </c>
      <c r="P7" s="26"/>
      <c r="Q7" s="34"/>
      <c r="R7" s="24" t="s">
        <v>8</v>
      </c>
      <c r="S7" s="35" t="str">
        <f t="shared" si="2"/>
        <v>【休養日】</v>
      </c>
      <c r="T7" s="25" t="s">
        <v>78</v>
      </c>
      <c r="U7" s="26"/>
      <c r="V7" s="34"/>
      <c r="W7" s="24" t="s">
        <v>11</v>
      </c>
      <c r="X7" s="35" t="str">
        <f t="shared" si="3"/>
        <v>練習</v>
      </c>
      <c r="Y7" s="25"/>
      <c r="Z7" s="26"/>
      <c r="AA7" s="34"/>
      <c r="AB7" s="24" t="s">
        <v>6</v>
      </c>
      <c r="AC7" s="35" t="str">
        <f t="shared" si="4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5"/>
        <v>練習</v>
      </c>
      <c r="AL7" s="25"/>
      <c r="AM7" s="26"/>
      <c r="AN7" s="34"/>
      <c r="AO7" s="24" t="s">
        <v>49</v>
      </c>
      <c r="AP7" s="35" t="str">
        <f t="shared" si="6"/>
        <v>練習</v>
      </c>
      <c r="AQ7" s="25"/>
      <c r="AR7" s="26"/>
      <c r="AS7" s="34"/>
      <c r="AT7" s="24" t="s">
        <v>6</v>
      </c>
      <c r="AU7" s="35" t="str">
        <f t="shared" si="7"/>
        <v>練習</v>
      </c>
      <c r="AV7" s="25"/>
      <c r="AW7" s="26"/>
      <c r="AX7" s="34"/>
      <c r="AY7" s="24" t="s">
        <v>10</v>
      </c>
      <c r="AZ7" s="35" t="str">
        <f t="shared" si="8"/>
        <v>【休養日】</v>
      </c>
      <c r="BA7" s="25" t="s">
        <v>77</v>
      </c>
      <c r="BB7" s="26"/>
      <c r="BC7" s="34"/>
      <c r="BD7" s="24" t="s">
        <v>5</v>
      </c>
      <c r="BE7" s="35" t="str">
        <f t="shared" ref="BE6:BE33" si="11">IF(BF7="〇","【休養日】",IF(BG7="〇","【休養日】",(IF(BH7="◎","大会：", "練習"))))</f>
        <v>練習</v>
      </c>
      <c r="BF7" s="25"/>
      <c r="BG7" s="26"/>
      <c r="BH7" s="34"/>
      <c r="BI7" s="24" t="s">
        <v>6</v>
      </c>
      <c r="BJ7" s="35" t="str">
        <f t="shared" si="9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練習</v>
      </c>
      <c r="E8" s="25" t="s">
        <v>54</v>
      </c>
      <c r="F8" s="26"/>
      <c r="G8" s="34"/>
      <c r="H8" s="24" t="s">
        <v>11</v>
      </c>
      <c r="I8" s="35" t="str">
        <f t="shared" si="1"/>
        <v>【休養日】</v>
      </c>
      <c r="J8" s="25"/>
      <c r="K8" s="26" t="s">
        <v>77</v>
      </c>
      <c r="L8" s="34"/>
      <c r="M8" s="24" t="s">
        <v>6</v>
      </c>
      <c r="N8" s="35" t="str">
        <f t="shared" si="10"/>
        <v>練習</v>
      </c>
      <c r="O8" s="25"/>
      <c r="P8" s="26"/>
      <c r="Q8" s="34"/>
      <c r="R8" s="24" t="s">
        <v>9</v>
      </c>
      <c r="S8" s="35" t="str">
        <f t="shared" si="2"/>
        <v>練習</v>
      </c>
      <c r="T8" s="25"/>
      <c r="U8" s="26"/>
      <c r="V8" s="34"/>
      <c r="W8" s="24" t="s">
        <v>1</v>
      </c>
      <c r="X8" s="35" t="str">
        <f t="shared" si="3"/>
        <v>【休養日】</v>
      </c>
      <c r="Y8" s="25"/>
      <c r="Z8" s="26" t="s">
        <v>77</v>
      </c>
      <c r="AA8" s="34"/>
      <c r="AB8" s="24" t="s">
        <v>8</v>
      </c>
      <c r="AC8" s="35" t="str">
        <f t="shared" si="4"/>
        <v>【休養日】</v>
      </c>
      <c r="AD8" s="25" t="s">
        <v>77</v>
      </c>
      <c r="AE8" s="26"/>
      <c r="AF8" s="34"/>
      <c r="AG8" s="27">
        <v>4</v>
      </c>
      <c r="AI8" s="23">
        <v>4</v>
      </c>
      <c r="AJ8" s="24" t="s">
        <v>10</v>
      </c>
      <c r="AK8" s="35" t="str">
        <f t="shared" si="5"/>
        <v>練習</v>
      </c>
      <c r="AL8" s="25"/>
      <c r="AM8" s="26"/>
      <c r="AN8" s="34"/>
      <c r="AO8" s="138" t="s">
        <v>5</v>
      </c>
      <c r="AP8" s="35" t="str">
        <f t="shared" si="6"/>
        <v>【休養日】</v>
      </c>
      <c r="AQ8" s="25"/>
      <c r="AR8" s="26" t="s">
        <v>77</v>
      </c>
      <c r="AS8" s="34"/>
      <c r="AT8" s="24" t="s">
        <v>8</v>
      </c>
      <c r="AU8" s="35" t="str">
        <f t="shared" si="7"/>
        <v>練習</v>
      </c>
      <c r="AV8" s="25"/>
      <c r="AW8" s="26"/>
      <c r="AX8" s="34"/>
      <c r="AY8" s="24" t="s">
        <v>11</v>
      </c>
      <c r="AZ8" s="35" t="str">
        <f t="shared" si="8"/>
        <v>練習</v>
      </c>
      <c r="BA8" s="25"/>
      <c r="BB8" s="26"/>
      <c r="BC8" s="34"/>
      <c r="BD8" s="24" t="s">
        <v>6</v>
      </c>
      <c r="BE8" s="35" t="str">
        <f t="shared" si="11"/>
        <v>練習</v>
      </c>
      <c r="BF8" s="25"/>
      <c r="BG8" s="26"/>
      <c r="BH8" s="34"/>
      <c r="BI8" s="24" t="s">
        <v>8</v>
      </c>
      <c r="BJ8" s="35" t="str">
        <f t="shared" si="9"/>
        <v>【休養日】</v>
      </c>
      <c r="BK8" s="25" t="s">
        <v>77</v>
      </c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【休養日】</v>
      </c>
      <c r="J9" s="25" t="s">
        <v>54</v>
      </c>
      <c r="K9" s="26" t="s">
        <v>78</v>
      </c>
      <c r="L9" s="34"/>
      <c r="M9" s="24" t="s">
        <v>8</v>
      </c>
      <c r="N9" s="35" t="str">
        <f t="shared" si="10"/>
        <v>練習</v>
      </c>
      <c r="O9" s="25"/>
      <c r="P9" s="26"/>
      <c r="Q9" s="34"/>
      <c r="R9" s="24" t="s">
        <v>10</v>
      </c>
      <c r="S9" s="35" t="str">
        <f t="shared" si="2"/>
        <v>練習</v>
      </c>
      <c r="T9" s="25"/>
      <c r="U9" s="26"/>
      <c r="V9" s="34"/>
      <c r="W9" s="24" t="s">
        <v>5</v>
      </c>
      <c r="X9" s="35" t="str">
        <f t="shared" si="3"/>
        <v>練習</v>
      </c>
      <c r="Y9" s="25"/>
      <c r="Z9" s="26"/>
      <c r="AA9" s="34"/>
      <c r="AB9" s="77" t="s">
        <v>9</v>
      </c>
      <c r="AC9" s="35" t="str">
        <f t="shared" si="4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5"/>
        <v>練習</v>
      </c>
      <c r="AL9" s="25"/>
      <c r="AM9" s="26"/>
      <c r="AN9" s="34"/>
      <c r="AO9" s="24" t="s">
        <v>6</v>
      </c>
      <c r="AP9" s="35" t="str">
        <f t="shared" si="6"/>
        <v>練習</v>
      </c>
      <c r="AQ9" s="25"/>
      <c r="AR9" s="26"/>
      <c r="AS9" s="34"/>
      <c r="AT9" s="24" t="s">
        <v>9</v>
      </c>
      <c r="AU9" s="35" t="str">
        <f t="shared" si="7"/>
        <v>練習</v>
      </c>
      <c r="AV9" s="25"/>
      <c r="AW9" s="26"/>
      <c r="AX9" s="34"/>
      <c r="AY9" s="24" t="s">
        <v>1</v>
      </c>
      <c r="AZ9" s="35" t="str">
        <f t="shared" si="8"/>
        <v>練習</v>
      </c>
      <c r="BA9" s="25"/>
      <c r="BB9" s="26"/>
      <c r="BC9" s="34"/>
      <c r="BD9" s="24" t="s">
        <v>8</v>
      </c>
      <c r="BE9" s="35" t="str">
        <f t="shared" si="11"/>
        <v>【休養日】</v>
      </c>
      <c r="BF9" s="25" t="s">
        <v>77</v>
      </c>
      <c r="BG9" s="26"/>
      <c r="BH9" s="34"/>
      <c r="BI9" s="24" t="s">
        <v>9</v>
      </c>
      <c r="BJ9" s="35" t="str">
        <f t="shared" si="9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 t="shared" si="1"/>
        <v>【休養日】</v>
      </c>
      <c r="J10" s="25"/>
      <c r="K10" s="26" t="s">
        <v>81</v>
      </c>
      <c r="L10" s="34"/>
      <c r="M10" s="24" t="s">
        <v>9</v>
      </c>
      <c r="N10" s="35" t="str">
        <f t="shared" si="10"/>
        <v>練習</v>
      </c>
      <c r="O10" s="25"/>
      <c r="P10" s="26"/>
      <c r="Q10" s="34"/>
      <c r="R10" s="24" t="s">
        <v>11</v>
      </c>
      <c r="S10" s="35" t="str">
        <f t="shared" si="2"/>
        <v>練習</v>
      </c>
      <c r="T10" s="25"/>
      <c r="U10" s="26"/>
      <c r="V10" s="34"/>
      <c r="W10" s="24" t="s">
        <v>6</v>
      </c>
      <c r="X10" s="35" t="str">
        <f t="shared" si="3"/>
        <v>練習</v>
      </c>
      <c r="Y10" s="25"/>
      <c r="Z10" s="26"/>
      <c r="AA10" s="34"/>
      <c r="AB10" s="24" t="s">
        <v>10</v>
      </c>
      <c r="AC10" s="35" t="str">
        <f t="shared" si="4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5"/>
        <v>【休養日】</v>
      </c>
      <c r="AL10" s="25"/>
      <c r="AM10" s="26" t="s">
        <v>77</v>
      </c>
      <c r="AN10" s="34"/>
      <c r="AO10" s="24" t="s">
        <v>8</v>
      </c>
      <c r="AP10" s="35" t="str">
        <f t="shared" si="6"/>
        <v>【休養日】</v>
      </c>
      <c r="AQ10" s="25" t="s">
        <v>90</v>
      </c>
      <c r="AR10" s="26"/>
      <c r="AS10" s="34"/>
      <c r="AT10" s="24" t="s">
        <v>10</v>
      </c>
      <c r="AU10" s="35" t="str">
        <f t="shared" si="7"/>
        <v>練習</v>
      </c>
      <c r="AV10" s="25"/>
      <c r="AW10" s="26"/>
      <c r="AX10" s="34"/>
      <c r="AY10" s="24" t="s">
        <v>5</v>
      </c>
      <c r="AZ10" s="35" t="str">
        <f t="shared" si="8"/>
        <v>練習</v>
      </c>
      <c r="BA10" s="25"/>
      <c r="BB10" s="26"/>
      <c r="BC10" s="34"/>
      <c r="BD10" s="24" t="s">
        <v>9</v>
      </c>
      <c r="BE10" s="35" t="str">
        <f t="shared" si="11"/>
        <v>練習</v>
      </c>
      <c r="BF10" s="25"/>
      <c r="BG10" s="26"/>
      <c r="BH10" s="34"/>
      <c r="BI10" s="24" t="s">
        <v>10</v>
      </c>
      <c r="BJ10" s="35" t="str">
        <f t="shared" si="9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 t="shared" si="1"/>
        <v>練習</v>
      </c>
      <c r="J11" s="25"/>
      <c r="K11" s="26"/>
      <c r="L11" s="34"/>
      <c r="M11" s="24" t="s">
        <v>10</v>
      </c>
      <c r="N11" s="35" t="str">
        <f t="shared" si="10"/>
        <v>練習</v>
      </c>
      <c r="O11" s="25"/>
      <c r="P11" s="26"/>
      <c r="Q11" s="34"/>
      <c r="R11" s="24" t="s">
        <v>1</v>
      </c>
      <c r="S11" s="35" t="str">
        <f t="shared" si="2"/>
        <v>【休養日】</v>
      </c>
      <c r="T11" s="25"/>
      <c r="U11" s="26" t="s">
        <v>77</v>
      </c>
      <c r="V11" s="34"/>
      <c r="W11" s="24" t="s">
        <v>8</v>
      </c>
      <c r="X11" s="35" t="str">
        <f t="shared" si="3"/>
        <v>練習</v>
      </c>
      <c r="Y11" s="25"/>
      <c r="Z11" s="26"/>
      <c r="AA11" s="34"/>
      <c r="AB11" s="85" t="s">
        <v>11</v>
      </c>
      <c r="AC11" s="35" t="str">
        <f t="shared" si="4"/>
        <v>【休養日】</v>
      </c>
      <c r="AD11" s="25" t="s">
        <v>78</v>
      </c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5"/>
        <v>練習</v>
      </c>
      <c r="AL11" s="25"/>
      <c r="AM11" s="26"/>
      <c r="AN11" s="34"/>
      <c r="AO11" s="24" t="s">
        <v>9</v>
      </c>
      <c r="AP11" s="35" t="str">
        <f t="shared" si="6"/>
        <v>練習</v>
      </c>
      <c r="AQ11" s="25"/>
      <c r="AR11" s="26"/>
      <c r="AS11" s="34"/>
      <c r="AT11" s="24" t="s">
        <v>11</v>
      </c>
      <c r="AU11" s="35" t="str">
        <f t="shared" si="7"/>
        <v>【休養日】</v>
      </c>
      <c r="AV11" s="25" t="s">
        <v>77</v>
      </c>
      <c r="AW11" s="26"/>
      <c r="AX11" s="34"/>
      <c r="AY11" s="24" t="s">
        <v>6</v>
      </c>
      <c r="AZ11" s="35" t="str">
        <f t="shared" si="8"/>
        <v>練習</v>
      </c>
      <c r="BA11" s="25"/>
      <c r="BB11" s="26"/>
      <c r="BC11" s="34"/>
      <c r="BD11" s="24" t="s">
        <v>10</v>
      </c>
      <c r="BE11" s="35" t="str">
        <f t="shared" si="11"/>
        <v>練習</v>
      </c>
      <c r="BF11" s="25"/>
      <c r="BG11" s="26"/>
      <c r="BH11" s="34"/>
      <c r="BI11" s="24" t="s">
        <v>11</v>
      </c>
      <c r="BJ11" s="35" t="str">
        <f t="shared" si="9"/>
        <v>【休養日】</v>
      </c>
      <c r="BK11" s="25"/>
      <c r="BL11" s="26" t="s">
        <v>77</v>
      </c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25"/>
      <c r="K12" s="26"/>
      <c r="L12" s="34"/>
      <c r="M12" s="24" t="s">
        <v>11</v>
      </c>
      <c r="N12" s="79" t="str">
        <f>IF(O12="〇","【休養日】",IF(P12="〇","【休養日】",(IF(Q12="◎","大会：地区中総体", "練習"))))</f>
        <v>大会：地区中総体</v>
      </c>
      <c r="O12" s="25"/>
      <c r="P12" s="26"/>
      <c r="Q12" s="34" t="s">
        <v>83</v>
      </c>
      <c r="R12" s="24" t="s">
        <v>5</v>
      </c>
      <c r="S12" s="35" t="str">
        <f t="shared" si="2"/>
        <v>練習</v>
      </c>
      <c r="T12" s="25"/>
      <c r="U12" s="26"/>
      <c r="V12" s="34"/>
      <c r="W12" s="24" t="s">
        <v>9</v>
      </c>
      <c r="X12" s="35" t="str">
        <f t="shared" si="3"/>
        <v>練習</v>
      </c>
      <c r="Y12" s="25"/>
      <c r="Z12" s="26"/>
      <c r="AA12" s="34"/>
      <c r="AB12" s="85" t="s">
        <v>1</v>
      </c>
      <c r="AC12" s="35" t="str">
        <f t="shared" si="4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5"/>
        <v>練習</v>
      </c>
      <c r="AL12" s="25"/>
      <c r="AM12" s="26"/>
      <c r="AN12" s="34"/>
      <c r="AO12" s="24" t="s">
        <v>10</v>
      </c>
      <c r="AP12" s="35" t="str">
        <f t="shared" si="6"/>
        <v>練習</v>
      </c>
      <c r="AQ12" s="25"/>
      <c r="AR12" s="26"/>
      <c r="AS12" s="34"/>
      <c r="AT12" s="24" t="s">
        <v>1</v>
      </c>
      <c r="AU12" s="35" t="str">
        <f t="shared" si="7"/>
        <v>練習</v>
      </c>
      <c r="AV12" s="25"/>
      <c r="AW12" s="26"/>
      <c r="AX12" s="34"/>
      <c r="AY12" s="24" t="s">
        <v>8</v>
      </c>
      <c r="AZ12" s="35" t="str">
        <f t="shared" si="8"/>
        <v>練習</v>
      </c>
      <c r="BA12" s="25"/>
      <c r="BB12" s="26"/>
      <c r="BC12" s="34"/>
      <c r="BD12" s="24" t="s">
        <v>11</v>
      </c>
      <c r="BE12" s="35" t="str">
        <f t="shared" si="11"/>
        <v>練習</v>
      </c>
      <c r="BF12" s="25"/>
      <c r="BG12" s="26"/>
      <c r="BH12" s="34"/>
      <c r="BI12" s="24" t="s">
        <v>1</v>
      </c>
      <c r="BJ12" s="35" t="str">
        <f t="shared" si="9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【休養日】</v>
      </c>
      <c r="E13" s="25" t="s">
        <v>78</v>
      </c>
      <c r="F13" s="26"/>
      <c r="G13" s="34"/>
      <c r="H13" s="24" t="s">
        <v>9</v>
      </c>
      <c r="I13" s="35" t="str">
        <f t="shared" si="1"/>
        <v>【休養日】</v>
      </c>
      <c r="J13" s="25" t="s">
        <v>82</v>
      </c>
      <c r="K13" s="26"/>
      <c r="L13" s="34"/>
      <c r="M13" s="24" t="s">
        <v>1</v>
      </c>
      <c r="N13" s="79" t="str">
        <f>IF(O13="〇","【休養日】",IF(P13="〇","【休養日】",(IF(Q13="◎","大会：地区中総体", "練習"))))</f>
        <v>大会：地区中総体</v>
      </c>
      <c r="O13" s="25"/>
      <c r="P13" s="26"/>
      <c r="Q13" s="34" t="s">
        <v>80</v>
      </c>
      <c r="R13" s="24" t="s">
        <v>6</v>
      </c>
      <c r="S13" s="35" t="str">
        <f t="shared" si="2"/>
        <v>練習</v>
      </c>
      <c r="T13" s="25"/>
      <c r="U13" s="26"/>
      <c r="V13" s="34"/>
      <c r="W13" s="24" t="s">
        <v>10</v>
      </c>
      <c r="X13" s="35" t="str">
        <f t="shared" si="3"/>
        <v>練習</v>
      </c>
      <c r="Y13" s="25"/>
      <c r="Z13" s="26"/>
      <c r="AA13" s="34"/>
      <c r="AB13" s="138" t="s">
        <v>5</v>
      </c>
      <c r="AC13" s="35" t="str">
        <f t="shared" si="4"/>
        <v>【休養日】</v>
      </c>
      <c r="AD13" s="25"/>
      <c r="AE13" s="26" t="s">
        <v>86</v>
      </c>
      <c r="AF13" s="34"/>
      <c r="AG13" s="27">
        <v>9</v>
      </c>
      <c r="AI13" s="23">
        <v>9</v>
      </c>
      <c r="AJ13" s="24" t="s">
        <v>8</v>
      </c>
      <c r="AK13" s="35" t="str">
        <f t="shared" si="5"/>
        <v>【休養日】</v>
      </c>
      <c r="AL13" s="25" t="s">
        <v>77</v>
      </c>
      <c r="AM13" s="26"/>
      <c r="AN13" s="34"/>
      <c r="AO13" s="24" t="s">
        <v>11</v>
      </c>
      <c r="AP13" s="35" t="str">
        <f t="shared" si="6"/>
        <v>練習</v>
      </c>
      <c r="AQ13" s="25"/>
      <c r="AR13" s="26"/>
      <c r="AS13" s="34"/>
      <c r="AT13" s="24" t="s">
        <v>5</v>
      </c>
      <c r="AU13" s="35" t="str">
        <f t="shared" si="7"/>
        <v>練習</v>
      </c>
      <c r="AV13" s="25"/>
      <c r="AW13" s="26"/>
      <c r="AX13" s="34"/>
      <c r="AY13" s="24" t="s">
        <v>9</v>
      </c>
      <c r="AZ13" s="35" t="str">
        <f t="shared" si="8"/>
        <v>練習</v>
      </c>
      <c r="BA13" s="25"/>
      <c r="BB13" s="26"/>
      <c r="BC13" s="34"/>
      <c r="BD13" s="24" t="s">
        <v>1</v>
      </c>
      <c r="BE13" s="35" t="str">
        <f t="shared" si="11"/>
        <v>【休養日】</v>
      </c>
      <c r="BF13" s="25"/>
      <c r="BG13" s="26" t="s">
        <v>85</v>
      </c>
      <c r="BH13" s="34"/>
      <c r="BI13" s="24" t="s">
        <v>5</v>
      </c>
      <c r="BJ13" s="35" t="str">
        <f t="shared" si="9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25"/>
      <c r="K14" s="26"/>
      <c r="L14" s="34"/>
      <c r="M14" s="24" t="s">
        <v>5</v>
      </c>
      <c r="N14" s="79" t="str">
        <f>IF(O14="〇","【休養日】",IF(P14="〇","【休養日】",(IF(Q14="◎","大会：地区中総体", "練習"))))</f>
        <v>大会：地区中総体</v>
      </c>
      <c r="O14" s="25"/>
      <c r="P14" s="26"/>
      <c r="Q14" s="34" t="s">
        <v>80</v>
      </c>
      <c r="R14" s="24" t="s">
        <v>8</v>
      </c>
      <c r="S14" s="35" t="str">
        <f t="shared" si="2"/>
        <v>【休養日】</v>
      </c>
      <c r="T14" s="25" t="s">
        <v>84</v>
      </c>
      <c r="U14" s="26"/>
      <c r="V14" s="34"/>
      <c r="W14" s="24" t="s">
        <v>11</v>
      </c>
      <c r="X14" s="35" t="str">
        <f t="shared" si="3"/>
        <v>練習</v>
      </c>
      <c r="Y14" s="25"/>
      <c r="Z14" s="26"/>
      <c r="AA14" s="34"/>
      <c r="AB14" s="24" t="s">
        <v>6</v>
      </c>
      <c r="AC14" s="35" t="str">
        <f t="shared" si="4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5"/>
        <v>練習</v>
      </c>
      <c r="AL14" s="25"/>
      <c r="AM14" s="26"/>
      <c r="AN14" s="34"/>
      <c r="AO14" s="24" t="s">
        <v>1</v>
      </c>
      <c r="AP14" s="35" t="str">
        <f t="shared" si="6"/>
        <v>【休養日】</v>
      </c>
      <c r="AQ14" s="25"/>
      <c r="AR14" s="26" t="s">
        <v>77</v>
      </c>
      <c r="AS14" s="34"/>
      <c r="AT14" s="24" t="s">
        <v>6</v>
      </c>
      <c r="AU14" s="35" t="str">
        <f t="shared" si="7"/>
        <v>練習</v>
      </c>
      <c r="AV14" s="25"/>
      <c r="AW14" s="26"/>
      <c r="AX14" s="34"/>
      <c r="AY14" s="85" t="s">
        <v>10</v>
      </c>
      <c r="AZ14" s="35" t="str">
        <f t="shared" si="8"/>
        <v>練習</v>
      </c>
      <c r="BA14" s="25"/>
      <c r="BB14" s="26"/>
      <c r="BC14" s="34"/>
      <c r="BD14" s="24" t="s">
        <v>5</v>
      </c>
      <c r="BE14" s="35" t="str">
        <f t="shared" si="11"/>
        <v>練習</v>
      </c>
      <c r="BF14" s="25"/>
      <c r="BG14" s="26"/>
      <c r="BH14" s="34"/>
      <c r="BI14" s="24" t="s">
        <v>6</v>
      </c>
      <c r="BJ14" s="35" t="str">
        <f t="shared" si="9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【休養日】</v>
      </c>
      <c r="E15" s="25" t="s">
        <v>77</v>
      </c>
      <c r="F15" s="26"/>
      <c r="G15" s="34"/>
      <c r="H15" s="24" t="s">
        <v>11</v>
      </c>
      <c r="I15" s="35" t="str">
        <f>IF(J15="〇","【休養日】",IF(K15="〇","【休養日】",(IF(L15="◎","大会：", "練習試合"))))</f>
        <v>練習試合</v>
      </c>
      <c r="J15" s="25"/>
      <c r="K15" s="26"/>
      <c r="L15" s="34"/>
      <c r="M15" s="24" t="s">
        <v>6</v>
      </c>
      <c r="N15" s="35" t="str">
        <f t="shared" si="10"/>
        <v>練習</v>
      </c>
      <c r="O15" s="25"/>
      <c r="P15" s="26"/>
      <c r="Q15" s="34"/>
      <c r="R15" s="24" t="s">
        <v>9</v>
      </c>
      <c r="S15" s="35" t="str">
        <f t="shared" si="2"/>
        <v>練習</v>
      </c>
      <c r="T15" s="25"/>
      <c r="U15" s="26"/>
      <c r="V15" s="34"/>
      <c r="W15" s="24" t="s">
        <v>1</v>
      </c>
      <c r="X15" s="35" t="str">
        <f t="shared" si="3"/>
        <v>練習</v>
      </c>
      <c r="Y15" s="25"/>
      <c r="Z15" s="26"/>
      <c r="AA15" s="34"/>
      <c r="AB15" s="24" t="s">
        <v>8</v>
      </c>
      <c r="AC15" s="35" t="str">
        <f t="shared" si="4"/>
        <v>練習</v>
      </c>
      <c r="AD15" s="25"/>
      <c r="AE15" s="26"/>
      <c r="AF15" s="34"/>
      <c r="AG15" s="27">
        <v>11</v>
      </c>
      <c r="AI15" s="23">
        <v>11</v>
      </c>
      <c r="AJ15" s="138" t="s">
        <v>10</v>
      </c>
      <c r="AK15" s="35" t="str">
        <f t="shared" si="5"/>
        <v>練習</v>
      </c>
      <c r="AL15" s="25"/>
      <c r="AM15" s="26"/>
      <c r="AN15" s="34"/>
      <c r="AO15" s="24" t="s">
        <v>5</v>
      </c>
      <c r="AP15" s="35" t="str">
        <f t="shared" si="6"/>
        <v>練習</v>
      </c>
      <c r="AQ15" s="25"/>
      <c r="AR15" s="26"/>
      <c r="AS15" s="34"/>
      <c r="AT15" s="24" t="s">
        <v>8</v>
      </c>
      <c r="AU15" s="35" t="str">
        <f t="shared" si="7"/>
        <v>【休養日】</v>
      </c>
      <c r="AV15" s="25" t="s">
        <v>77</v>
      </c>
      <c r="AW15" s="26"/>
      <c r="AX15" s="34"/>
      <c r="AY15" s="85" t="s">
        <v>11</v>
      </c>
      <c r="AZ15" s="35" t="str">
        <f>IF(BA15="〇","【休養日】",IF(BB15="〇","【休養日】",(IF(BC15="◎","大会：UMK杯", "練習"))))</f>
        <v>大会：UMK杯</v>
      </c>
      <c r="BA15" s="25"/>
      <c r="BB15" s="26"/>
      <c r="BC15" s="34" t="s">
        <v>80</v>
      </c>
      <c r="BD15" s="24" t="s">
        <v>6</v>
      </c>
      <c r="BE15" s="35" t="str">
        <f t="shared" si="11"/>
        <v>練習</v>
      </c>
      <c r="BF15" s="25"/>
      <c r="BG15" s="26"/>
      <c r="BH15" s="34"/>
      <c r="BI15" s="24" t="s">
        <v>8</v>
      </c>
      <c r="BJ15" s="35" t="str">
        <f t="shared" si="9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25"/>
      <c r="K16" s="26"/>
      <c r="L16" s="34"/>
      <c r="M16" s="24" t="s">
        <v>8</v>
      </c>
      <c r="N16" s="35" t="str">
        <f t="shared" si="10"/>
        <v>練習</v>
      </c>
      <c r="O16" s="25"/>
      <c r="P16" s="26"/>
      <c r="Q16" s="34"/>
      <c r="R16" s="24" t="s">
        <v>10</v>
      </c>
      <c r="S16" s="35" t="str">
        <f t="shared" si="2"/>
        <v>練習</v>
      </c>
      <c r="T16" s="25"/>
      <c r="U16" s="26"/>
      <c r="V16" s="34"/>
      <c r="W16" s="138" t="s">
        <v>5</v>
      </c>
      <c r="X16" s="35" t="str">
        <f t="shared" si="3"/>
        <v>練習</v>
      </c>
      <c r="Y16" s="25"/>
      <c r="Z16" s="26"/>
      <c r="AA16" s="34"/>
      <c r="AB16" s="24" t="s">
        <v>9</v>
      </c>
      <c r="AC16" s="35" t="str">
        <f t="shared" si="4"/>
        <v>【休養日】</v>
      </c>
      <c r="AD16" s="25" t="s">
        <v>82</v>
      </c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5"/>
        <v>練習</v>
      </c>
      <c r="AL16" s="25"/>
      <c r="AM16" s="26"/>
      <c r="AN16" s="34"/>
      <c r="AO16" s="24" t="s">
        <v>6</v>
      </c>
      <c r="AP16" s="35" t="str">
        <f t="shared" si="6"/>
        <v>練習</v>
      </c>
      <c r="AQ16" s="25"/>
      <c r="AR16" s="26"/>
      <c r="AS16" s="34"/>
      <c r="AT16" s="24" t="s">
        <v>9</v>
      </c>
      <c r="AU16" s="35" t="str">
        <f t="shared" si="7"/>
        <v>練習</v>
      </c>
      <c r="AV16" s="25"/>
      <c r="AW16" s="26"/>
      <c r="AX16" s="34"/>
      <c r="AY16" s="85" t="s">
        <v>1</v>
      </c>
      <c r="AZ16" s="35" t="str">
        <f>IF(BA16="〇","【休養日】",IF(BB16="〇","【休養日】",(IF(BC16="◎","大会：UMK杯", "練習"))))</f>
        <v>大会：UMK杯</v>
      </c>
      <c r="BA16" s="25"/>
      <c r="BB16" s="26"/>
      <c r="BC16" s="34" t="s">
        <v>80</v>
      </c>
      <c r="BD16" s="24" t="s">
        <v>8</v>
      </c>
      <c r="BE16" s="35" t="str">
        <f t="shared" si="11"/>
        <v>【休養日】</v>
      </c>
      <c r="BF16" s="25" t="s">
        <v>78</v>
      </c>
      <c r="BG16" s="26"/>
      <c r="BH16" s="34"/>
      <c r="BI16" s="24" t="s">
        <v>9</v>
      </c>
      <c r="BJ16" s="35" t="str">
        <f t="shared" si="9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25"/>
      <c r="K17" s="26"/>
      <c r="L17" s="34"/>
      <c r="M17" s="24" t="s">
        <v>9</v>
      </c>
      <c r="N17" s="35" t="str">
        <f t="shared" si="10"/>
        <v>練習</v>
      </c>
      <c r="O17" s="25"/>
      <c r="P17" s="26"/>
      <c r="Q17" s="34"/>
      <c r="R17" s="24" t="s">
        <v>11</v>
      </c>
      <c r="S17" s="35" t="str">
        <f t="shared" si="2"/>
        <v>【休養日】</v>
      </c>
      <c r="T17" s="25"/>
      <c r="U17" s="26" t="s">
        <v>77</v>
      </c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4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5"/>
        <v>練習</v>
      </c>
      <c r="AL17" s="25"/>
      <c r="AM17" s="26"/>
      <c r="AN17" s="34"/>
      <c r="AO17" s="24" t="s">
        <v>8</v>
      </c>
      <c r="AP17" s="35" t="str">
        <f t="shared" si="6"/>
        <v>【休養日】</v>
      </c>
      <c r="AQ17" s="25" t="s">
        <v>77</v>
      </c>
      <c r="AR17" s="26"/>
      <c r="AS17" s="34"/>
      <c r="AT17" s="24" t="s">
        <v>10</v>
      </c>
      <c r="AU17" s="35" t="str">
        <f t="shared" si="7"/>
        <v>練習</v>
      </c>
      <c r="AV17" s="25"/>
      <c r="AW17" s="26"/>
      <c r="AX17" s="34"/>
      <c r="AY17" s="138" t="s">
        <v>5</v>
      </c>
      <c r="AZ17" s="35" t="str">
        <f t="shared" si="8"/>
        <v>【休養日】</v>
      </c>
      <c r="BA17" s="25"/>
      <c r="BB17" s="26" t="s">
        <v>77</v>
      </c>
      <c r="BC17" s="34"/>
      <c r="BD17" s="24" t="s">
        <v>9</v>
      </c>
      <c r="BE17" s="35" t="str">
        <f t="shared" si="11"/>
        <v>練習</v>
      </c>
      <c r="BF17" s="25"/>
      <c r="BG17" s="26"/>
      <c r="BH17" s="34"/>
      <c r="BI17" s="24" t="s">
        <v>10</v>
      </c>
      <c r="BJ17" s="35" t="str">
        <f t="shared" si="9"/>
        <v>【休養日】</v>
      </c>
      <c r="BK17" s="25" t="s">
        <v>77</v>
      </c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77</v>
      </c>
      <c r="G18" s="34"/>
      <c r="H18" s="24" t="s">
        <v>6</v>
      </c>
      <c r="I18" s="35" t="str">
        <f t="shared" si="1"/>
        <v>練習</v>
      </c>
      <c r="J18" s="25"/>
      <c r="K18" s="26"/>
      <c r="L18" s="34"/>
      <c r="M18" s="24" t="s">
        <v>10</v>
      </c>
      <c r="N18" s="35" t="str">
        <f t="shared" si="10"/>
        <v>練習</v>
      </c>
      <c r="O18" s="25"/>
      <c r="P18" s="26"/>
      <c r="Q18" s="34"/>
      <c r="R18" s="24" t="s">
        <v>1</v>
      </c>
      <c r="S18" s="35" t="str">
        <f t="shared" si="2"/>
        <v>練習</v>
      </c>
      <c r="T18" s="25"/>
      <c r="U18" s="26"/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4"/>
        <v>練習</v>
      </c>
      <c r="AD18" s="25"/>
      <c r="AE18" s="26"/>
      <c r="AF18" s="34"/>
      <c r="AG18" s="27">
        <v>14</v>
      </c>
      <c r="AI18" s="23">
        <v>14</v>
      </c>
      <c r="AJ18" s="138" t="s">
        <v>5</v>
      </c>
      <c r="AK18" s="84" t="str">
        <f>IF(AL18="〇","【テスト休み】",IF(AM18="〇","【休養日】",(IF(AN18="◎","大会：", "練習"))))</f>
        <v>【休養日】</v>
      </c>
      <c r="AL18" s="25"/>
      <c r="AM18" s="26" t="s">
        <v>77</v>
      </c>
      <c r="AN18" s="34"/>
      <c r="AO18" s="24" t="s">
        <v>9</v>
      </c>
      <c r="AP18" s="35" t="str">
        <f t="shared" si="6"/>
        <v>練習</v>
      </c>
      <c r="AQ18" s="25"/>
      <c r="AR18" s="26"/>
      <c r="AS18" s="34"/>
      <c r="AT18" s="24" t="s">
        <v>11</v>
      </c>
      <c r="AU18" s="79" t="str">
        <f>IF(AV18="〇","【休養日】",IF(AW18="〇","【休養日】",(IF(AX18="◎","大会：霧島盆地新人", "練習"))))</f>
        <v>大会：霧島盆地新人</v>
      </c>
      <c r="AV18" s="25"/>
      <c r="AW18" s="26"/>
      <c r="AX18" s="34" t="s">
        <v>80</v>
      </c>
      <c r="AY18" s="24" t="s">
        <v>6</v>
      </c>
      <c r="AZ18" s="35" t="str">
        <f t="shared" si="8"/>
        <v>練習</v>
      </c>
      <c r="BA18" s="25"/>
      <c r="BB18" s="26"/>
      <c r="BC18" s="34"/>
      <c r="BD18" s="24" t="s">
        <v>10</v>
      </c>
      <c r="BE18" s="35" t="str">
        <f t="shared" si="11"/>
        <v>練習</v>
      </c>
      <c r="BF18" s="25"/>
      <c r="BG18" s="26"/>
      <c r="BH18" s="34"/>
      <c r="BI18" s="24" t="s">
        <v>11</v>
      </c>
      <c r="BJ18" s="35" t="str">
        <f t="shared" si="9"/>
        <v>【休養日】</v>
      </c>
      <c r="BK18" s="25"/>
      <c r="BL18" s="26" t="s">
        <v>78</v>
      </c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【休養日】</v>
      </c>
      <c r="J19" s="25" t="s">
        <v>77</v>
      </c>
      <c r="K19" s="26" t="s">
        <v>54</v>
      </c>
      <c r="L19" s="34"/>
      <c r="M19" s="24" t="s">
        <v>11</v>
      </c>
      <c r="N19" s="35" t="str">
        <f t="shared" si="10"/>
        <v>練習</v>
      </c>
      <c r="O19" s="25"/>
      <c r="P19" s="26"/>
      <c r="Q19" s="34"/>
      <c r="R19" s="138" t="s">
        <v>5</v>
      </c>
      <c r="S19" s="35" t="str">
        <f t="shared" si="2"/>
        <v>練習</v>
      </c>
      <c r="T19" s="25"/>
      <c r="U19" s="26"/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4"/>
        <v>【休養日】</v>
      </c>
      <c r="AD19" s="25"/>
      <c r="AE19" s="26" t="s">
        <v>77</v>
      </c>
      <c r="AF19" s="34"/>
      <c r="AG19" s="27">
        <v>15</v>
      </c>
      <c r="AI19" s="23">
        <v>15</v>
      </c>
      <c r="AJ19" s="138" t="s">
        <v>6</v>
      </c>
      <c r="AK19" s="84" t="str">
        <f t="shared" ref="AK19:AK21" si="13">IF(AL19="〇","【テスト休み】",IF(AM19="〇","【休養日】",(IF(AN19="◎","大会：", "練習"))))</f>
        <v>【休養日】</v>
      </c>
      <c r="AL19" s="25"/>
      <c r="AM19" s="26" t="s">
        <v>77</v>
      </c>
      <c r="AN19" s="34"/>
      <c r="AO19" s="24" t="s">
        <v>10</v>
      </c>
      <c r="AP19" s="35" t="str">
        <f t="shared" si="6"/>
        <v>練習</v>
      </c>
      <c r="AQ19" s="25"/>
      <c r="AR19" s="26"/>
      <c r="AS19" s="34"/>
      <c r="AT19" s="24" t="s">
        <v>1</v>
      </c>
      <c r="AU19" s="79" t="str">
        <f>IF(AV19="〇","【休養日】",IF(AW19="〇","【休養日】",(IF(AX19="◎","大会：霧島盆地新人", "練習"))))</f>
        <v>大会：霧島盆地新人</v>
      </c>
      <c r="AV19" s="25"/>
      <c r="AW19" s="26"/>
      <c r="AX19" s="34" t="s">
        <v>80</v>
      </c>
      <c r="AY19" s="24" t="s">
        <v>8</v>
      </c>
      <c r="AZ19" s="35" t="str">
        <f t="shared" si="8"/>
        <v>練習</v>
      </c>
      <c r="BA19" s="25"/>
      <c r="BB19" s="26"/>
      <c r="BC19" s="34"/>
      <c r="BD19" s="24" t="s">
        <v>11</v>
      </c>
      <c r="BE19" s="35" t="str">
        <f t="shared" si="11"/>
        <v>練習</v>
      </c>
      <c r="BF19" s="25"/>
      <c r="BG19" s="26"/>
      <c r="BH19" s="34"/>
      <c r="BI19" s="24" t="s">
        <v>1</v>
      </c>
      <c r="BJ19" s="35" t="str">
        <f t="shared" si="9"/>
        <v>【休養日】</v>
      </c>
      <c r="BK19" s="25"/>
      <c r="BL19" s="26" t="s">
        <v>77</v>
      </c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25"/>
      <c r="K20" s="26"/>
      <c r="L20" s="34"/>
      <c r="M20" s="24" t="s">
        <v>1</v>
      </c>
      <c r="N20" s="35" t="str">
        <f t="shared" si="10"/>
        <v>【休養日】</v>
      </c>
      <c r="O20" s="25"/>
      <c r="P20" s="26" t="s">
        <v>78</v>
      </c>
      <c r="Q20" s="34"/>
      <c r="R20" s="24" t="s">
        <v>6</v>
      </c>
      <c r="S20" s="35" t="str">
        <f t="shared" si="2"/>
        <v>練習</v>
      </c>
      <c r="T20" s="25"/>
      <c r="U20" s="26"/>
      <c r="V20" s="34"/>
      <c r="W20" s="24" t="s">
        <v>10</v>
      </c>
      <c r="X20" s="35" t="str">
        <f t="shared" si="3"/>
        <v>【休養日】</v>
      </c>
      <c r="Y20" s="25" t="s">
        <v>77</v>
      </c>
      <c r="Z20" s="26"/>
      <c r="AA20" s="34"/>
      <c r="AB20" s="138" t="s">
        <v>5</v>
      </c>
      <c r="AC20" s="35" t="str">
        <f t="shared" si="4"/>
        <v>【休養日】</v>
      </c>
      <c r="AD20" s="25"/>
      <c r="AE20" s="26" t="s">
        <v>87</v>
      </c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 t="shared" si="6"/>
        <v>練習</v>
      </c>
      <c r="AQ20" s="25"/>
      <c r="AR20" s="26"/>
      <c r="AS20" s="34"/>
      <c r="AT20" s="24" t="s">
        <v>5</v>
      </c>
      <c r="AU20" s="35" t="str">
        <f t="shared" si="7"/>
        <v>【休養日】</v>
      </c>
      <c r="AV20" s="25" t="s">
        <v>77</v>
      </c>
      <c r="AW20" s="26"/>
      <c r="AX20" s="34"/>
      <c r="AY20" s="24" t="s">
        <v>9</v>
      </c>
      <c r="AZ20" s="35" t="str">
        <f t="shared" si="8"/>
        <v>【休養日】</v>
      </c>
      <c r="BA20" s="25" t="s">
        <v>77</v>
      </c>
      <c r="BB20" s="26"/>
      <c r="BC20" s="34"/>
      <c r="BD20" s="24" t="s">
        <v>1</v>
      </c>
      <c r="BE20" s="35" t="str">
        <f t="shared" si="11"/>
        <v>【休養日】</v>
      </c>
      <c r="BF20" s="25"/>
      <c r="BG20" s="26" t="s">
        <v>77</v>
      </c>
      <c r="BH20" s="34"/>
      <c r="BI20" s="24" t="s">
        <v>5</v>
      </c>
      <c r="BJ20" s="35" t="str">
        <f t="shared" si="9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140" t="str">
        <f>IF(J21="〇","【テスト休み】",IF(K21="〇","【テスト休み】",(IF(L21="◎","大会：", "練習"))))</f>
        <v>練習</v>
      </c>
      <c r="J21" s="25"/>
      <c r="K21" s="26"/>
      <c r="L21" s="34"/>
      <c r="M21" s="24" t="s">
        <v>5</v>
      </c>
      <c r="N21" s="35" t="str">
        <f t="shared" si="10"/>
        <v>練習</v>
      </c>
      <c r="O21" s="25"/>
      <c r="P21" s="26"/>
      <c r="Q21" s="34"/>
      <c r="R21" s="24" t="s">
        <v>8</v>
      </c>
      <c r="S21" s="35" t="str">
        <f t="shared" si="2"/>
        <v>【休養日】</v>
      </c>
      <c r="T21" s="25" t="s">
        <v>77</v>
      </c>
      <c r="U21" s="26"/>
      <c r="V21" s="34"/>
      <c r="W21" s="24" t="s">
        <v>11</v>
      </c>
      <c r="X21" s="35" t="str">
        <f t="shared" si="3"/>
        <v>【休養日】</v>
      </c>
      <c r="Y21" s="25"/>
      <c r="Z21" s="26" t="s">
        <v>78</v>
      </c>
      <c r="AA21" s="34"/>
      <c r="AB21" s="24" t="s">
        <v>6</v>
      </c>
      <c r="AC21" s="35" t="str">
        <f t="shared" si="4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tr">
        <f>IF(AQ21="〇","【テスト休み】",IF(AR21="〇","【テスト休み】",(IF(AS21="◎","大会：", "練習"))))</f>
        <v>【テスト休み】</v>
      </c>
      <c r="AQ21" s="25"/>
      <c r="AR21" s="26" t="s">
        <v>29</v>
      </c>
      <c r="AS21" s="34"/>
      <c r="AT21" s="24" t="s">
        <v>6</v>
      </c>
      <c r="AU21" s="35" t="str">
        <f t="shared" si="7"/>
        <v>練習</v>
      </c>
      <c r="AV21" s="25"/>
      <c r="AW21" s="26"/>
      <c r="AX21" s="34"/>
      <c r="AY21" s="24" t="s">
        <v>10</v>
      </c>
      <c r="AZ21" s="35" t="str">
        <f t="shared" si="8"/>
        <v>練習</v>
      </c>
      <c r="BA21" s="25"/>
      <c r="BB21" s="26"/>
      <c r="BC21" s="34"/>
      <c r="BD21" s="24" t="s">
        <v>5</v>
      </c>
      <c r="BE21" s="35" t="str">
        <f t="shared" si="11"/>
        <v>練習</v>
      </c>
      <c r="BF21" s="25"/>
      <c r="BG21" s="26"/>
      <c r="BH21" s="34"/>
      <c r="BI21" s="24" t="s">
        <v>6</v>
      </c>
      <c r="BJ21" s="35" t="str">
        <f t="shared" si="9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141" t="str">
        <f>IF(J22="〇","【テスト休み】",IF(K22="〇","【テスト休み】",(IF(L22="◎","大会：霧島盆地", "練習"))))</f>
        <v>大会：霧島盆地</v>
      </c>
      <c r="J22" s="25"/>
      <c r="K22" s="26"/>
      <c r="L22" s="34" t="s">
        <v>83</v>
      </c>
      <c r="M22" s="24" t="s">
        <v>6</v>
      </c>
      <c r="N22" s="35" t="str">
        <f t="shared" si="10"/>
        <v>練習</v>
      </c>
      <c r="O22" s="25"/>
      <c r="P22" s="26"/>
      <c r="Q22" s="34"/>
      <c r="R22" s="24" t="s">
        <v>9</v>
      </c>
      <c r="S22" s="35" t="str">
        <f t="shared" si="2"/>
        <v>練習</v>
      </c>
      <c r="T22" s="25"/>
      <c r="U22" s="26"/>
      <c r="V22" s="34"/>
      <c r="W22" s="24" t="s">
        <v>1</v>
      </c>
      <c r="X22" s="35" t="str">
        <f t="shared" si="3"/>
        <v>【休養日】</v>
      </c>
      <c r="Y22" s="25"/>
      <c r="Z22" s="26" t="s">
        <v>77</v>
      </c>
      <c r="AA22" s="34"/>
      <c r="AB22" s="24" t="s">
        <v>8</v>
      </c>
      <c r="AC22" s="35" t="str">
        <f t="shared" si="4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5"/>
        <v>練習</v>
      </c>
      <c r="AL22" s="25"/>
      <c r="AM22" s="26"/>
      <c r="AN22" s="34"/>
      <c r="AO22" s="24" t="s">
        <v>5</v>
      </c>
      <c r="AP22" s="84" t="str">
        <f t="shared" ref="AP22:AP25" si="14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7"/>
        <v>練習</v>
      </c>
      <c r="AV22" s="25"/>
      <c r="AW22" s="26"/>
      <c r="AX22" s="34"/>
      <c r="AY22" s="24" t="s">
        <v>11</v>
      </c>
      <c r="AZ22" s="35" t="str">
        <f t="shared" si="8"/>
        <v>練習</v>
      </c>
      <c r="BA22" s="25"/>
      <c r="BB22" s="26"/>
      <c r="BC22" s="34"/>
      <c r="BD22" s="24" t="s">
        <v>6</v>
      </c>
      <c r="BE22" s="35" t="str">
        <f t="shared" si="11"/>
        <v>練習</v>
      </c>
      <c r="BF22" s="25"/>
      <c r="BG22" s="26"/>
      <c r="BH22" s="34"/>
      <c r="BI22" s="24" t="s">
        <v>8</v>
      </c>
      <c r="BJ22" s="35" t="str">
        <f t="shared" si="9"/>
        <v>【休養日】</v>
      </c>
      <c r="BK22" s="25" t="s">
        <v>77</v>
      </c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【休養日】</v>
      </c>
      <c r="E23" s="25" t="s">
        <v>79</v>
      </c>
      <c r="F23" s="26"/>
      <c r="G23" s="34"/>
      <c r="H23" s="24" t="s">
        <v>1</v>
      </c>
      <c r="I23" s="141" t="str">
        <f>IF(J23="〇","【テスト休み】",IF(K23="〇","【テスト休み】",(IF(L23="◎","大会：霧島盆地", "練習"))))</f>
        <v>大会：霧島盆地</v>
      </c>
      <c r="J23" s="25"/>
      <c r="K23" s="26"/>
      <c r="L23" s="34" t="s">
        <v>80</v>
      </c>
      <c r="M23" s="24" t="s">
        <v>8</v>
      </c>
      <c r="N23" s="35" t="str">
        <f t="shared" si="10"/>
        <v>練習</v>
      </c>
      <c r="O23" s="25"/>
      <c r="P23" s="26"/>
      <c r="Q23" s="34"/>
      <c r="R23" s="24" t="s">
        <v>10</v>
      </c>
      <c r="S23" s="35" t="str">
        <f t="shared" si="2"/>
        <v>練習</v>
      </c>
      <c r="T23" s="25"/>
      <c r="U23" s="26"/>
      <c r="V23" s="34"/>
      <c r="W23" s="24" t="s">
        <v>5</v>
      </c>
      <c r="X23" s="35" t="str">
        <f t="shared" si="3"/>
        <v>練習</v>
      </c>
      <c r="Y23" s="25"/>
      <c r="Z23" s="26"/>
      <c r="AA23" s="34"/>
      <c r="AB23" s="24" t="s">
        <v>9</v>
      </c>
      <c r="AC23" s="35" t="str">
        <f t="shared" si="4"/>
        <v>【休養日】</v>
      </c>
      <c r="AD23" s="25" t="s">
        <v>78</v>
      </c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5"/>
        <v>練習</v>
      </c>
      <c r="AL23" s="25"/>
      <c r="AM23" s="26"/>
      <c r="AN23" s="34"/>
      <c r="AO23" s="24" t="s">
        <v>6</v>
      </c>
      <c r="AP23" s="84" t="str">
        <f t="shared" si="14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7"/>
        <v>練習</v>
      </c>
      <c r="AV23" s="25"/>
      <c r="AW23" s="26"/>
      <c r="AX23" s="34"/>
      <c r="AY23" s="24" t="s">
        <v>1</v>
      </c>
      <c r="AZ23" s="35" t="str">
        <f t="shared" si="8"/>
        <v>【休養日】</v>
      </c>
      <c r="BA23" s="25"/>
      <c r="BB23" s="26" t="s">
        <v>91</v>
      </c>
      <c r="BC23" s="34"/>
      <c r="BD23" s="24" t="s">
        <v>8</v>
      </c>
      <c r="BE23" s="35" t="str">
        <f t="shared" si="11"/>
        <v>【休養日】</v>
      </c>
      <c r="BF23" s="25" t="s">
        <v>77</v>
      </c>
      <c r="BG23" s="26"/>
      <c r="BH23" s="34"/>
      <c r="BI23" s="24" t="s">
        <v>9</v>
      </c>
      <c r="BJ23" s="35" t="str">
        <f t="shared" si="9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【休養日】</v>
      </c>
      <c r="E24" s="25"/>
      <c r="F24" s="26" t="s">
        <v>77</v>
      </c>
      <c r="G24" s="34"/>
      <c r="H24" s="24" t="s">
        <v>5</v>
      </c>
      <c r="I24" s="84" t="str">
        <f t="shared" ref="I22:I24" si="15">IF(J24="〇","【テスト休み】",IF(K24="〇","【テスト休み】",(IF(L24="◎","大会：", "練習"))))</f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2"/>
        <v>練習</v>
      </c>
      <c r="T24" s="25"/>
      <c r="U24" s="26"/>
      <c r="V24" s="34"/>
      <c r="W24" s="24" t="s">
        <v>6</v>
      </c>
      <c r="X24" s="35" t="str">
        <f t="shared" si="3"/>
        <v>練習</v>
      </c>
      <c r="Y24" s="25"/>
      <c r="Z24" s="26"/>
      <c r="AA24" s="34"/>
      <c r="AB24" s="24" t="s">
        <v>10</v>
      </c>
      <c r="AC24" s="35" t="str">
        <f t="shared" si="4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5"/>
        <v>練習</v>
      </c>
      <c r="AL24" s="25"/>
      <c r="AM24" s="26"/>
      <c r="AN24" s="34"/>
      <c r="AO24" s="24" t="s">
        <v>8</v>
      </c>
      <c r="AP24" s="84" t="str">
        <f t="shared" si="14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7"/>
        <v>練習</v>
      </c>
      <c r="AV24" s="25"/>
      <c r="AW24" s="26"/>
      <c r="AX24" s="34"/>
      <c r="AY24" s="24" t="s">
        <v>5</v>
      </c>
      <c r="AZ24" s="35" t="str">
        <f t="shared" si="8"/>
        <v>練習</v>
      </c>
      <c r="BA24" s="25"/>
      <c r="BB24" s="26"/>
      <c r="BC24" s="34"/>
      <c r="BD24" s="24" t="s">
        <v>9</v>
      </c>
      <c r="BE24" s="35" t="str">
        <f t="shared" si="11"/>
        <v>練習</v>
      </c>
      <c r="BF24" s="25"/>
      <c r="BG24" s="26"/>
      <c r="BH24" s="34"/>
      <c r="BI24" s="138" t="s">
        <v>10</v>
      </c>
      <c r="BJ24" s="35" t="str">
        <f t="shared" si="9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2"/>
        <v>【休養日】</v>
      </c>
      <c r="T25" s="25"/>
      <c r="U25" s="26" t="s">
        <v>77</v>
      </c>
      <c r="V25" s="34"/>
      <c r="W25" s="24" t="s">
        <v>8</v>
      </c>
      <c r="X25" s="35" t="str">
        <f t="shared" si="3"/>
        <v>練習</v>
      </c>
      <c r="Y25" s="25"/>
      <c r="Z25" s="26"/>
      <c r="AA25" s="34"/>
      <c r="AB25" s="24" t="s">
        <v>11</v>
      </c>
      <c r="AC25" s="35" t="str">
        <f t="shared" si="4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5"/>
        <v>練習</v>
      </c>
      <c r="AL25" s="25"/>
      <c r="AM25" s="26"/>
      <c r="AN25" s="34"/>
      <c r="AO25" s="24" t="s">
        <v>9</v>
      </c>
      <c r="AP25" s="84" t="str">
        <f t="shared" si="14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7"/>
        <v>練習</v>
      </c>
      <c r="AV25" s="25"/>
      <c r="AW25" s="26"/>
      <c r="AX25" s="34"/>
      <c r="AY25" s="24" t="s">
        <v>6</v>
      </c>
      <c r="AZ25" s="35" t="str">
        <f t="shared" si="8"/>
        <v>練習</v>
      </c>
      <c r="BA25" s="25"/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 t="shared" si="9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25"/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2"/>
        <v>練習</v>
      </c>
      <c r="T26" s="25"/>
      <c r="U26" s="26"/>
      <c r="V26" s="34"/>
      <c r="W26" s="24" t="s">
        <v>9</v>
      </c>
      <c r="X26" s="35" t="str">
        <f t="shared" si="3"/>
        <v>練習</v>
      </c>
      <c r="Y26" s="25"/>
      <c r="Z26" s="26"/>
      <c r="AA26" s="34"/>
      <c r="AB26" s="24" t="s">
        <v>1</v>
      </c>
      <c r="AC26" s="35" t="str">
        <f t="shared" si="4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5"/>
        <v>練習</v>
      </c>
      <c r="AL26" s="25"/>
      <c r="AM26" s="26"/>
      <c r="AN26" s="34"/>
      <c r="AO26" s="24" t="s">
        <v>10</v>
      </c>
      <c r="AP26" s="35" t="str">
        <f t="shared" si="6"/>
        <v>練習</v>
      </c>
      <c r="AQ26" s="25"/>
      <c r="AR26" s="26"/>
      <c r="AS26" s="34"/>
      <c r="AT26" s="24" t="s">
        <v>1</v>
      </c>
      <c r="AU26" s="35" t="str">
        <f t="shared" si="7"/>
        <v>【休養日】</v>
      </c>
      <c r="AV26" s="25"/>
      <c r="AW26" s="26" t="s">
        <v>77</v>
      </c>
      <c r="AX26" s="34"/>
      <c r="AY26" s="24" t="s">
        <v>8</v>
      </c>
      <c r="AZ26" s="35" t="str">
        <f t="shared" si="8"/>
        <v>【休養日】</v>
      </c>
      <c r="BA26" s="25" t="s">
        <v>77</v>
      </c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 t="shared" si="9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2"/>
        <v>練習</v>
      </c>
      <c r="T27" s="25"/>
      <c r="U27" s="26"/>
      <c r="V27" s="34"/>
      <c r="W27" s="24" t="s">
        <v>10</v>
      </c>
      <c r="X27" s="35" t="str">
        <f t="shared" si="3"/>
        <v>練習</v>
      </c>
      <c r="Y27" s="25"/>
      <c r="Z27" s="26"/>
      <c r="AA27" s="34"/>
      <c r="AB27" s="138" t="s">
        <v>5</v>
      </c>
      <c r="AC27" s="35" t="str">
        <f t="shared" si="4"/>
        <v>【休養日】</v>
      </c>
      <c r="AD27" s="25"/>
      <c r="AE27" s="26" t="s">
        <v>77</v>
      </c>
      <c r="AF27" s="34"/>
      <c r="AG27" s="27">
        <v>23</v>
      </c>
      <c r="AI27" s="23">
        <v>23</v>
      </c>
      <c r="AJ27" s="24" t="s">
        <v>8</v>
      </c>
      <c r="AK27" s="35" t="str">
        <f t="shared" si="5"/>
        <v>【休養日】</v>
      </c>
      <c r="AL27" s="25" t="s">
        <v>89</v>
      </c>
      <c r="AM27" s="26"/>
      <c r="AN27" s="34"/>
      <c r="AO27" s="24" t="s">
        <v>11</v>
      </c>
      <c r="AP27" s="35" t="str">
        <f t="shared" si="6"/>
        <v>練習</v>
      </c>
      <c r="AQ27" s="25"/>
      <c r="AR27" s="26"/>
      <c r="AS27" s="34"/>
      <c r="AT27" s="24" t="s">
        <v>5</v>
      </c>
      <c r="AU27" s="35" t="str">
        <f t="shared" si="7"/>
        <v>練習</v>
      </c>
      <c r="AV27" s="25"/>
      <c r="AW27" s="26"/>
      <c r="AX27" s="34"/>
      <c r="AY27" s="24" t="s">
        <v>9</v>
      </c>
      <c r="AZ27" s="35" t="str">
        <f t="shared" si="8"/>
        <v>練習</v>
      </c>
      <c r="BA27" s="25"/>
      <c r="BB27" s="26"/>
      <c r="BC27" s="34"/>
      <c r="BD27" s="24" t="s">
        <v>1</v>
      </c>
      <c r="BE27" s="141" t="str">
        <f>IF(BF27="〇","【テスト休み】",IF(BG27="〇","【テスト休み】",(IF(BH27="◎","大会：１年生大会", "練習"))))</f>
        <v>大会：１年生大会</v>
      </c>
      <c r="BF27" s="25"/>
      <c r="BG27" s="26"/>
      <c r="BH27" s="34" t="s">
        <v>80</v>
      </c>
      <c r="BI27" s="24" t="s">
        <v>5</v>
      </c>
      <c r="BJ27" s="35" t="str">
        <f t="shared" si="9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練習</v>
      </c>
      <c r="E28" s="25"/>
      <c r="F28" s="26"/>
      <c r="G28" s="34"/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2"/>
        <v>【休養日】</v>
      </c>
      <c r="T28" s="25" t="s">
        <v>77</v>
      </c>
      <c r="U28" s="26"/>
      <c r="V28" s="34"/>
      <c r="W28" s="24" t="s">
        <v>11</v>
      </c>
      <c r="X28" s="35" t="str">
        <f t="shared" si="3"/>
        <v>練習</v>
      </c>
      <c r="Y28" s="25"/>
      <c r="Z28" s="26"/>
      <c r="AA28" s="34"/>
      <c r="AB28" s="24" t="s">
        <v>6</v>
      </c>
      <c r="AC28" s="35" t="str">
        <f t="shared" si="4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5"/>
        <v>練習</v>
      </c>
      <c r="AL28" s="25"/>
      <c r="AM28" s="26"/>
      <c r="AN28" s="34"/>
      <c r="AO28" s="24" t="s">
        <v>1</v>
      </c>
      <c r="AP28" s="35" t="str">
        <f t="shared" si="6"/>
        <v>【休養日】</v>
      </c>
      <c r="AQ28" s="25"/>
      <c r="AR28" s="26" t="s">
        <v>77</v>
      </c>
      <c r="AS28" s="34"/>
      <c r="AT28" s="24" t="s">
        <v>6</v>
      </c>
      <c r="AU28" s="35" t="str">
        <f t="shared" si="7"/>
        <v>練習</v>
      </c>
      <c r="AV28" s="25"/>
      <c r="AW28" s="26"/>
      <c r="AX28" s="34"/>
      <c r="AY28" s="24" t="s">
        <v>10</v>
      </c>
      <c r="AZ28" s="35" t="str">
        <f t="shared" si="8"/>
        <v>練習</v>
      </c>
      <c r="BA28" s="25"/>
      <c r="BB28" s="26"/>
      <c r="BC28" s="34"/>
      <c r="BD28" s="138" t="s">
        <v>5</v>
      </c>
      <c r="BE28" s="84" t="str">
        <f t="shared" si="17"/>
        <v>【テスト休み】</v>
      </c>
      <c r="BF28" s="25"/>
      <c r="BG28" s="26" t="s">
        <v>94</v>
      </c>
      <c r="BH28" s="34"/>
      <c r="BI28" s="24" t="s">
        <v>6</v>
      </c>
      <c r="BJ28" s="35" t="str">
        <f t="shared" si="9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【休養日】</v>
      </c>
      <c r="E29" s="25" t="s">
        <v>77</v>
      </c>
      <c r="F29" s="26"/>
      <c r="G29" s="34"/>
      <c r="H29" s="24" t="s">
        <v>11</v>
      </c>
      <c r="I29" s="79" t="str">
        <f>IF(J29="〇","【休養日】",IF(K29="〇","【休養日】",(IF(L29="◎","大会：霧島山麓", "練習"))))</f>
        <v>大会：霧島山麓</v>
      </c>
      <c r="J29" s="25"/>
      <c r="K29" s="26"/>
      <c r="L29" s="34" t="s">
        <v>80</v>
      </c>
      <c r="M29" s="24" t="s">
        <v>6</v>
      </c>
      <c r="N29" s="35" t="str">
        <f t="shared" si="10"/>
        <v>練習</v>
      </c>
      <c r="O29" s="25"/>
      <c r="P29" s="26"/>
      <c r="Q29" s="34"/>
      <c r="R29" s="24" t="s">
        <v>9</v>
      </c>
      <c r="S29" s="35" t="str">
        <f t="shared" si="2"/>
        <v>練習</v>
      </c>
      <c r="T29" s="25"/>
      <c r="U29" s="26"/>
      <c r="V29" s="34"/>
      <c r="W29" s="24" t="s">
        <v>1</v>
      </c>
      <c r="X29" s="35" t="str">
        <f t="shared" si="3"/>
        <v>【休養日】</v>
      </c>
      <c r="Y29" s="25"/>
      <c r="Z29" s="26" t="s">
        <v>85</v>
      </c>
      <c r="AA29" s="34"/>
      <c r="AB29" s="24" t="s">
        <v>8</v>
      </c>
      <c r="AC29" s="35" t="str">
        <f t="shared" si="4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5"/>
        <v>練習</v>
      </c>
      <c r="AL29" s="25"/>
      <c r="AM29" s="26"/>
      <c r="AN29" s="34"/>
      <c r="AO29" s="24" t="s">
        <v>5</v>
      </c>
      <c r="AP29" s="35" t="str">
        <f t="shared" si="6"/>
        <v>練習</v>
      </c>
      <c r="AQ29" s="25"/>
      <c r="AR29" s="26"/>
      <c r="AS29" s="34"/>
      <c r="AT29" s="24" t="s">
        <v>8</v>
      </c>
      <c r="AU29" s="35" t="str">
        <f t="shared" si="7"/>
        <v>練習</v>
      </c>
      <c r="AV29" s="25"/>
      <c r="AW29" s="26"/>
      <c r="AX29" s="34"/>
      <c r="AY29" s="24" t="s">
        <v>11</v>
      </c>
      <c r="AZ29" s="35" t="str">
        <f>IF(BA29="〇","【休養日】",IF(BB29="〇","【休養日】",(IF(BC29="◎","大会：UMK杯", "練習"))))</f>
        <v>大会：UMK杯</v>
      </c>
      <c r="BA29" s="25"/>
      <c r="BB29" s="26"/>
      <c r="BC29" s="34" t="s">
        <v>80</v>
      </c>
      <c r="BD29" s="24" t="s">
        <v>6</v>
      </c>
      <c r="BE29" s="84" t="str">
        <f>IF(BF29="〇","【テスト休み】",IF(BG29="〇","【テスト休み】",(IF(BH29="◎","大会：", "練習"))))</f>
        <v>【テスト休み】</v>
      </c>
      <c r="BF29" s="25" t="s">
        <v>29</v>
      </c>
      <c r="BG29" s="26"/>
      <c r="BH29" s="34"/>
      <c r="BI29" s="24" t="s">
        <v>8</v>
      </c>
      <c r="BJ29" s="35" t="str">
        <f t="shared" si="9"/>
        <v>【休養日】</v>
      </c>
      <c r="BK29" s="25" t="s">
        <v>77</v>
      </c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【休養日】</v>
      </c>
      <c r="J30" s="25"/>
      <c r="K30" s="26" t="s">
        <v>77</v>
      </c>
      <c r="L30" s="34"/>
      <c r="M30" s="24" t="s">
        <v>8</v>
      </c>
      <c r="N30" s="35" t="str">
        <f t="shared" si="10"/>
        <v>練習</v>
      </c>
      <c r="O30" s="25"/>
      <c r="P30" s="26"/>
      <c r="Q30" s="34"/>
      <c r="R30" s="24" t="s">
        <v>10</v>
      </c>
      <c r="S30" s="35" t="str">
        <f t="shared" si="2"/>
        <v>練習</v>
      </c>
      <c r="T30" s="25"/>
      <c r="U30" s="26"/>
      <c r="V30" s="34"/>
      <c r="W30" s="24" t="s">
        <v>5</v>
      </c>
      <c r="X30" s="35" t="str">
        <f t="shared" si="3"/>
        <v>練習</v>
      </c>
      <c r="Y30" s="25"/>
      <c r="Z30" s="26"/>
      <c r="AA30" s="34"/>
      <c r="AB30" s="24" t="s">
        <v>9</v>
      </c>
      <c r="AC30" s="35" t="str">
        <f t="shared" si="4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5"/>
        <v>練習</v>
      </c>
      <c r="AL30" s="25"/>
      <c r="AM30" s="26"/>
      <c r="AN30" s="34"/>
      <c r="AO30" s="24" t="s">
        <v>6</v>
      </c>
      <c r="AP30" s="35" t="str">
        <f t="shared" si="6"/>
        <v>練習</v>
      </c>
      <c r="AQ30" s="25"/>
      <c r="AR30" s="26"/>
      <c r="AS30" s="34"/>
      <c r="AT30" s="24" t="s">
        <v>9</v>
      </c>
      <c r="AU30" s="35" t="str">
        <f t="shared" si="7"/>
        <v>練習</v>
      </c>
      <c r="AV30" s="25"/>
      <c r="AW30" s="26"/>
      <c r="AX30" s="34"/>
      <c r="AY30" s="24" t="s">
        <v>1</v>
      </c>
      <c r="AZ30" s="35" t="str">
        <f>IF(BA30="〇","【休養日】",IF(BB30="〇","【休養日】",(IF(BC30="◎","大会：UMK杯", "練習"))))</f>
        <v>大会：UMK杯</v>
      </c>
      <c r="BA30" s="25"/>
      <c r="BB30" s="26"/>
      <c r="BC30" s="34" t="s">
        <v>92</v>
      </c>
      <c r="BD30" s="24" t="s">
        <v>8</v>
      </c>
      <c r="BE30" s="35" t="str">
        <f t="shared" si="11"/>
        <v>練習</v>
      </c>
      <c r="BF30" s="25"/>
      <c r="BG30" s="26"/>
      <c r="BH30" s="34"/>
      <c r="BI30" s="24" t="s">
        <v>9</v>
      </c>
      <c r="BJ30" s="35" t="str">
        <f t="shared" si="9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【休養日】</v>
      </c>
      <c r="J31" s="25" t="s">
        <v>78</v>
      </c>
      <c r="K31" s="26"/>
      <c r="L31" s="34"/>
      <c r="M31" s="24" t="s">
        <v>9</v>
      </c>
      <c r="N31" s="35" t="str">
        <f t="shared" si="10"/>
        <v>【休養日】</v>
      </c>
      <c r="O31" s="25" t="s">
        <v>77</v>
      </c>
      <c r="P31" s="26"/>
      <c r="Q31" s="34"/>
      <c r="R31" s="24" t="s">
        <v>11</v>
      </c>
      <c r="S31" s="35" t="str">
        <f t="shared" si="2"/>
        <v>練習</v>
      </c>
      <c r="T31" s="25"/>
      <c r="U31" s="26"/>
      <c r="V31" s="34"/>
      <c r="W31" s="24" t="s">
        <v>6</v>
      </c>
      <c r="X31" s="35" t="str">
        <f t="shared" si="3"/>
        <v>練習</v>
      </c>
      <c r="Y31" s="25"/>
      <c r="Z31" s="26"/>
      <c r="AA31" s="34"/>
      <c r="AB31" s="24" t="s">
        <v>10</v>
      </c>
      <c r="AC31" s="35" t="str">
        <f t="shared" si="4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5"/>
        <v>【休養日】</v>
      </c>
      <c r="AL31" s="25"/>
      <c r="AM31" s="26" t="s">
        <v>77</v>
      </c>
      <c r="AN31" s="34"/>
      <c r="AO31" s="24" t="s">
        <v>8</v>
      </c>
      <c r="AP31" s="35" t="str">
        <f t="shared" si="6"/>
        <v>【休養日】</v>
      </c>
      <c r="AQ31" s="25" t="s">
        <v>77</v>
      </c>
      <c r="AR31" s="26"/>
      <c r="AS31" s="34"/>
      <c r="AT31" s="24" t="s">
        <v>10</v>
      </c>
      <c r="AU31" s="35" t="str">
        <f t="shared" si="7"/>
        <v>練習</v>
      </c>
      <c r="AV31" s="25"/>
      <c r="AW31" s="26"/>
      <c r="AX31" s="34"/>
      <c r="AY31" s="24" t="s">
        <v>5</v>
      </c>
      <c r="AZ31" s="35" t="str">
        <f t="shared" si="8"/>
        <v>練習</v>
      </c>
      <c r="BA31" s="25"/>
      <c r="BB31" s="26"/>
      <c r="BC31" s="34"/>
      <c r="BD31" s="24" t="s">
        <v>9</v>
      </c>
      <c r="BE31" s="35" t="str">
        <f t="shared" si="11"/>
        <v>練習</v>
      </c>
      <c r="BF31" s="25"/>
      <c r="BG31" s="26"/>
      <c r="BH31" s="34"/>
      <c r="BI31" s="24" t="s">
        <v>10</v>
      </c>
      <c r="BJ31" s="35" t="str">
        <f t="shared" si="9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10"/>
        <v>練習</v>
      </c>
      <c r="O32" s="25"/>
      <c r="P32" s="26"/>
      <c r="Q32" s="34"/>
      <c r="R32" s="24" t="s">
        <v>1</v>
      </c>
      <c r="S32" s="35" t="str">
        <f t="shared" si="2"/>
        <v>【休養日】</v>
      </c>
      <c r="T32" s="25"/>
      <c r="U32" s="26" t="s">
        <v>84</v>
      </c>
      <c r="V32" s="34"/>
      <c r="W32" s="24" t="s">
        <v>8</v>
      </c>
      <c r="X32" s="35" t="str">
        <f t="shared" si="3"/>
        <v>練習</v>
      </c>
      <c r="Y32" s="25"/>
      <c r="Z32" s="26"/>
      <c r="AA32" s="34"/>
      <c r="AB32" s="24" t="s">
        <v>11</v>
      </c>
      <c r="AC32" s="79" t="str">
        <f>IF(AD32="〇","【休養日】",IF(AE32="〇","【休養日】",(IF(AF32="◎","大会：地区秋季", "練習"))))</f>
        <v>大会：地区秋季</v>
      </c>
      <c r="AD32" s="25"/>
      <c r="AE32" s="26"/>
      <c r="AF32" s="34" t="s">
        <v>83</v>
      </c>
      <c r="AG32" s="27">
        <v>28</v>
      </c>
      <c r="AI32" s="23">
        <v>28</v>
      </c>
      <c r="AJ32" s="24" t="s">
        <v>5</v>
      </c>
      <c r="AK32" s="35" t="str">
        <f t="shared" si="5"/>
        <v>練習</v>
      </c>
      <c r="AL32" s="25"/>
      <c r="AM32" s="26"/>
      <c r="AN32" s="34"/>
      <c r="AO32" s="24" t="s">
        <v>9</v>
      </c>
      <c r="AP32" s="35" t="str">
        <f t="shared" si="6"/>
        <v>練習</v>
      </c>
      <c r="AQ32" s="25"/>
      <c r="AR32" s="26"/>
      <c r="AS32" s="34"/>
      <c r="AT32" s="24" t="s">
        <v>11</v>
      </c>
      <c r="AU32" s="35" t="str">
        <f t="shared" si="7"/>
        <v>【休養日】</v>
      </c>
      <c r="AV32" s="25"/>
      <c r="AW32" s="26" t="s">
        <v>77</v>
      </c>
      <c r="AX32" s="34"/>
      <c r="AY32" s="24" t="s">
        <v>6</v>
      </c>
      <c r="AZ32" s="35" t="str">
        <f t="shared" si="8"/>
        <v>練習</v>
      </c>
      <c r="BA32" s="25"/>
      <c r="BB32" s="26"/>
      <c r="BC32" s="34"/>
      <c r="BD32" s="24" t="s">
        <v>10</v>
      </c>
      <c r="BE32" s="35" t="str">
        <f t="shared" si="11"/>
        <v>練習</v>
      </c>
      <c r="BF32" s="25"/>
      <c r="BG32" s="26"/>
      <c r="BH32" s="34"/>
      <c r="BI32" s="24" t="s">
        <v>11</v>
      </c>
      <c r="BJ32" s="35" t="str">
        <f t="shared" si="9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>IF(E33="〇","【休養日】",IF(F33="〇","【休養日】",(IF(G33="◎","大会：", "練習試合"))))</f>
        <v>練習試合</v>
      </c>
      <c r="E33" s="25"/>
      <c r="F33" s="26"/>
      <c r="G33" s="34"/>
      <c r="H33" s="24" t="s">
        <v>8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10"/>
        <v>【休養日】</v>
      </c>
      <c r="O33" s="25"/>
      <c r="P33" s="26" t="s">
        <v>78</v>
      </c>
      <c r="Q33" s="34"/>
      <c r="R33" s="24" t="s">
        <v>5</v>
      </c>
      <c r="S33" s="35" t="str">
        <f t="shared" si="2"/>
        <v>練習</v>
      </c>
      <c r="T33" s="25"/>
      <c r="U33" s="26"/>
      <c r="V33" s="34"/>
      <c r="W33" s="24" t="s">
        <v>9</v>
      </c>
      <c r="X33" s="35" t="str">
        <f t="shared" si="3"/>
        <v>練習</v>
      </c>
      <c r="Y33" s="25"/>
      <c r="Z33" s="26"/>
      <c r="AA33" s="34"/>
      <c r="AB33" s="24" t="s">
        <v>1</v>
      </c>
      <c r="AC33" s="79" t="str">
        <f>IF(AD33="〇","【休養日】",IF(AE33="〇","【休養日】",(IF(AF33="◎","大会：地区秋季", "練習"))))</f>
        <v>大会：地区秋季</v>
      </c>
      <c r="AD33" s="25"/>
      <c r="AE33" s="26"/>
      <c r="AF33" s="34" t="s">
        <v>88</v>
      </c>
      <c r="AG33" s="27">
        <v>29</v>
      </c>
      <c r="AI33" s="23">
        <v>29</v>
      </c>
      <c r="AJ33" s="24" t="s">
        <v>6</v>
      </c>
      <c r="AK33" s="35" t="str">
        <f t="shared" si="5"/>
        <v>練習</v>
      </c>
      <c r="AL33" s="25"/>
      <c r="AM33" s="26"/>
      <c r="AN33" s="34"/>
      <c r="AO33" s="24" t="s">
        <v>10</v>
      </c>
      <c r="AP33" s="35" t="str">
        <f t="shared" si="6"/>
        <v>練習</v>
      </c>
      <c r="AQ33" s="25"/>
      <c r="AR33" s="26"/>
      <c r="AS33" s="34"/>
      <c r="AT33" s="24" t="s">
        <v>1</v>
      </c>
      <c r="AU33" s="35" t="str">
        <f t="shared" si="7"/>
        <v>【休養日】</v>
      </c>
      <c r="AV33" s="25"/>
      <c r="AW33" s="26" t="s">
        <v>77</v>
      </c>
      <c r="AX33" s="34"/>
      <c r="AY33" s="24" t="s">
        <v>70</v>
      </c>
      <c r="AZ33" s="35" t="str">
        <f t="shared" si="8"/>
        <v>練習</v>
      </c>
      <c r="BA33" s="25"/>
      <c r="BB33" s="26"/>
      <c r="BC33" s="34"/>
      <c r="BD33" s="24" t="s">
        <v>11</v>
      </c>
      <c r="BE33" s="35" t="str">
        <f t="shared" si="11"/>
        <v>練習</v>
      </c>
      <c r="BF33" s="25"/>
      <c r="BG33" s="26"/>
      <c r="BH33" s="34"/>
      <c r="BI33" s="24" t="s">
        <v>1</v>
      </c>
      <c r="BJ33" s="35" t="str">
        <f t="shared" si="9"/>
        <v>【休養日】</v>
      </c>
      <c r="BK33" s="25"/>
      <c r="BL33" s="26" t="s">
        <v>77</v>
      </c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>IF(E34="〇","【休養日】",IF(F34="〇","【休養日】",(IF(G34="◎","大会：", "練習試合"))))</f>
        <v>練習試合</v>
      </c>
      <c r="E34" s="25"/>
      <c r="F34" s="26"/>
      <c r="G34" s="34"/>
      <c r="H34" s="24" t="s">
        <v>9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10"/>
        <v>練習</v>
      </c>
      <c r="O34" s="25"/>
      <c r="P34" s="26"/>
      <c r="Q34" s="34"/>
      <c r="R34" s="24" t="s">
        <v>6</v>
      </c>
      <c r="S34" s="35" t="str">
        <f t="shared" si="2"/>
        <v>練習</v>
      </c>
      <c r="T34" s="25"/>
      <c r="U34" s="26"/>
      <c r="V34" s="34"/>
      <c r="W34" s="24" t="s">
        <v>10</v>
      </c>
      <c r="X34" s="35" t="str">
        <f t="shared" si="3"/>
        <v>練習</v>
      </c>
      <c r="Y34" s="25"/>
      <c r="Z34" s="26"/>
      <c r="AA34" s="34"/>
      <c r="AB34" s="24" t="s">
        <v>5</v>
      </c>
      <c r="AC34" s="79" t="str">
        <f>IF(AD34="〇","【休養日】",IF(AE34="〇","【休養日】",(IF(AF34="◎","大会：地区秋季", "練習"))))</f>
        <v>大会：地区秋季</v>
      </c>
      <c r="AD34" s="25"/>
      <c r="AE34" s="26"/>
      <c r="AF34" s="34" t="s">
        <v>80</v>
      </c>
      <c r="AG34" s="27">
        <v>30</v>
      </c>
      <c r="AI34" s="23">
        <v>30</v>
      </c>
      <c r="AJ34" s="24" t="s">
        <v>70</v>
      </c>
      <c r="AK34" s="35" t="str">
        <f t="shared" si="5"/>
        <v>練習</v>
      </c>
      <c r="AL34" s="25"/>
      <c r="AM34" s="26"/>
      <c r="AN34" s="34"/>
      <c r="AO34" s="24" t="s">
        <v>11</v>
      </c>
      <c r="AP34" s="35" t="str">
        <f t="shared" si="6"/>
        <v>練習</v>
      </c>
      <c r="AQ34" s="25"/>
      <c r="AR34" s="26"/>
      <c r="AS34" s="34"/>
      <c r="AT34" s="24" t="s">
        <v>72</v>
      </c>
      <c r="AU34" s="35" t="str">
        <f t="shared" si="7"/>
        <v>【休養日】</v>
      </c>
      <c r="AV34" s="25" t="s">
        <v>77</v>
      </c>
      <c r="AW34" s="26"/>
      <c r="AX34" s="34"/>
      <c r="AY34" s="80" t="s">
        <v>71</v>
      </c>
      <c r="AZ34" s="35" t="str">
        <f t="shared" si="8"/>
        <v>練習</v>
      </c>
      <c r="BA34" s="25"/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9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"/>
        <v>練習</v>
      </c>
      <c r="J35" s="29"/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2"/>
        <v>練習</v>
      </c>
      <c r="T35" s="29"/>
      <c r="U35" s="30"/>
      <c r="V35" s="34"/>
      <c r="W35" s="80" t="s">
        <v>11</v>
      </c>
      <c r="X35" s="35" t="str">
        <f t="shared" si="3"/>
        <v>練習</v>
      </c>
      <c r="Y35" s="29"/>
      <c r="Z35" s="30"/>
      <c r="AA35" s="34"/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5"/>
        <v>練習</v>
      </c>
      <c r="AL35" s="29"/>
      <c r="AM35" s="30"/>
      <c r="AN35" s="34"/>
      <c r="AO35" s="139"/>
      <c r="AP35" s="35"/>
      <c r="AQ35" s="29"/>
      <c r="AR35" s="30"/>
      <c r="AS35" s="34"/>
      <c r="AT35" s="80" t="s">
        <v>74</v>
      </c>
      <c r="AU35" s="35" t="str">
        <f t="shared" si="7"/>
        <v>【休養日】</v>
      </c>
      <c r="AV35" s="29" t="s">
        <v>77</v>
      </c>
      <c r="AW35" s="30"/>
      <c r="AX35" s="34"/>
      <c r="AY35" s="80" t="s">
        <v>73</v>
      </c>
      <c r="AZ35" s="35" t="str">
        <f t="shared" si="8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9"/>
        <v>練習</v>
      </c>
      <c r="BK35" s="29"/>
      <c r="BL35" s="30"/>
      <c r="BM35" s="34"/>
      <c r="BN35" s="31">
        <v>31</v>
      </c>
    </row>
    <row r="36" spans="2:66" s="1" customFormat="1" ht="15.6" customHeight="1" thickBot="1" x14ac:dyDescent="0.2">
      <c r="C36" s="86" t="s">
        <v>28</v>
      </c>
      <c r="D36" s="87"/>
      <c r="E36" s="11">
        <f>COUNTIF(E5:E35,"〇")</f>
        <v>5</v>
      </c>
      <c r="F36" s="16">
        <f>COUNTIF(F5:F35,"〇")</f>
        <v>2</v>
      </c>
      <c r="G36" s="16">
        <f>COUNTIF(G5:G35,"◎")</f>
        <v>0</v>
      </c>
      <c r="H36" s="86" t="s">
        <v>28</v>
      </c>
      <c r="I36" s="87"/>
      <c r="J36" s="16">
        <f>COUNTIF(J5:J35,"〇")</f>
        <v>4</v>
      </c>
      <c r="K36" s="16">
        <f>COUNTIF(K5:K35,"〇")</f>
        <v>6</v>
      </c>
      <c r="L36" s="16">
        <f>COUNTIF(L5:L35,"◎")</f>
        <v>3</v>
      </c>
      <c r="M36" s="88" t="s">
        <v>28</v>
      </c>
      <c r="N36" s="87"/>
      <c r="O36" s="16">
        <f>COUNTIF(O5:O35,"〇")</f>
        <v>5</v>
      </c>
      <c r="P36" s="16">
        <f>COUNTIF(P5:P35,"〇")</f>
        <v>4</v>
      </c>
      <c r="Q36" s="16">
        <f>COUNTIF(Q5:Q35,"◎")</f>
        <v>3</v>
      </c>
      <c r="R36" s="86" t="s">
        <v>28</v>
      </c>
      <c r="S36" s="87"/>
      <c r="T36" s="16">
        <f>COUNTIF(T5:T35,"〇")</f>
        <v>4</v>
      </c>
      <c r="U36" s="16">
        <f>COUNTIF(U5:U35,"〇")</f>
        <v>4</v>
      </c>
      <c r="V36" s="16">
        <f>COUNTIF(V5:V35,"◎")</f>
        <v>0</v>
      </c>
      <c r="W36" s="88" t="s">
        <v>28</v>
      </c>
      <c r="X36" s="87"/>
      <c r="Y36" s="16">
        <f>COUNTIF(Y5:Y35,"〇")</f>
        <v>5</v>
      </c>
      <c r="Z36" s="16">
        <f>COUNTIF(Z5:Z35,"〇")</f>
        <v>4</v>
      </c>
      <c r="AA36" s="16">
        <f>COUNTIF(AA5:AA35,"◎")</f>
        <v>0</v>
      </c>
      <c r="AB36" s="86" t="s">
        <v>28</v>
      </c>
      <c r="AC36" s="87"/>
      <c r="AD36" s="16">
        <f>COUNTIF(AD5:AD35,"〇")</f>
        <v>4</v>
      </c>
      <c r="AE36" s="16">
        <f>COUNTIF(AE5:AE35,"〇")</f>
        <v>4</v>
      </c>
      <c r="AF36" s="81">
        <f>COUNTIF(AF5:AF35,"◎")</f>
        <v>4</v>
      </c>
      <c r="AJ36" s="86" t="s">
        <v>28</v>
      </c>
      <c r="AK36" s="87"/>
      <c r="AL36" s="16">
        <f>COUNTIF(AL5:AL35,"〇")</f>
        <v>5</v>
      </c>
      <c r="AM36" s="16">
        <f>COUNTIF(AM5:AM35,"〇")</f>
        <v>4</v>
      </c>
      <c r="AN36" s="16">
        <f>COUNTIF(AN5:AN35,"◎")</f>
        <v>0</v>
      </c>
      <c r="AO36" s="86" t="s">
        <v>28</v>
      </c>
      <c r="AP36" s="87"/>
      <c r="AQ36" s="16">
        <f>COUNTIF(AQ5:AQ35,"〇")</f>
        <v>7</v>
      </c>
      <c r="AR36" s="16">
        <f>COUNTIF(AR5:AR35,"〇")</f>
        <v>4</v>
      </c>
      <c r="AS36" s="16">
        <f>COUNTIF(AS5:AS35,"◎")</f>
        <v>0</v>
      </c>
      <c r="AT36" s="88" t="s">
        <v>28</v>
      </c>
      <c r="AU36" s="87"/>
      <c r="AV36" s="16">
        <f>COUNTIF(AV5:AV35,"〇")</f>
        <v>5</v>
      </c>
      <c r="AW36" s="16">
        <f>COUNTIF(AW5:AW35,"〇")</f>
        <v>4</v>
      </c>
      <c r="AX36" s="16">
        <f>COUNTIF(AX5:AX35,"◎")</f>
        <v>2</v>
      </c>
      <c r="AY36" s="86" t="s">
        <v>28</v>
      </c>
      <c r="AZ36" s="87"/>
      <c r="BA36" s="16">
        <f>COUNTIF(BA5:BA35,"〇")</f>
        <v>4</v>
      </c>
      <c r="BB36" s="16">
        <f>COUNTIF(BB5:BB35,"〇")</f>
        <v>3</v>
      </c>
      <c r="BC36" s="16">
        <f>COUNTIF(BC5:BC35,"◎")</f>
        <v>4</v>
      </c>
      <c r="BD36" s="88" t="s">
        <v>28</v>
      </c>
      <c r="BE36" s="87"/>
      <c r="BF36" s="16">
        <f>COUNTIF(BF5:BF35,"〇")</f>
        <v>5</v>
      </c>
      <c r="BG36" s="16">
        <f>COUNTIF(BG5:BG35,"〇")</f>
        <v>4</v>
      </c>
      <c r="BH36" s="16">
        <f>COUNTIF(BH5:BH35,"◎")</f>
        <v>2</v>
      </c>
      <c r="BI36" s="86" t="s">
        <v>28</v>
      </c>
      <c r="BJ36" s="87"/>
      <c r="BK36" s="16">
        <f>COUNTIF(BK5:BK35,"〇")</f>
        <v>4</v>
      </c>
      <c r="BL36" s="16">
        <f>COUNTIF(BL5:BL35,"〇")</f>
        <v>4</v>
      </c>
      <c r="BM36" s="81">
        <f>COUNTIF(BM5:BM35,"◎")</f>
        <v>0</v>
      </c>
    </row>
  </sheetData>
  <mergeCells count="32"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  <mergeCell ref="BD3:BH3"/>
    <mergeCell ref="BI3:BM3"/>
    <mergeCell ref="AB2:AG2"/>
    <mergeCell ref="AB3:AF3"/>
    <mergeCell ref="I2:N2"/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</mergeCells>
  <phoneticPr fontId="1"/>
  <conditionalFormatting sqref="D5">
    <cfRule type="expression" dxfId="785" priority="2619">
      <formula>F5="〇"</formula>
    </cfRule>
    <cfRule type="expression" dxfId="784" priority="2620">
      <formula>E5="〇"</formula>
    </cfRule>
  </conditionalFormatting>
  <conditionalFormatting sqref="D6">
    <cfRule type="expression" dxfId="783" priority="2617">
      <formula>F6="〇"</formula>
    </cfRule>
    <cfRule type="expression" dxfId="782" priority="2618">
      <formula>E6="〇"</formula>
    </cfRule>
  </conditionalFormatting>
  <conditionalFormatting sqref="D7">
    <cfRule type="expression" dxfId="781" priority="2615">
      <formula>F7="〇"</formula>
    </cfRule>
    <cfRule type="expression" dxfId="780" priority="2616">
      <formula>E7="〇"</formula>
    </cfRule>
  </conditionalFormatting>
  <conditionalFormatting sqref="D8">
    <cfRule type="expression" dxfId="779" priority="2613">
      <formula>F8="〇"</formula>
    </cfRule>
    <cfRule type="expression" dxfId="778" priority="2614">
      <formula>E8="〇"</formula>
    </cfRule>
  </conditionalFormatting>
  <conditionalFormatting sqref="D9">
    <cfRule type="expression" dxfId="777" priority="2611">
      <formula>F9="〇"</formula>
    </cfRule>
    <cfRule type="expression" dxfId="776" priority="2612">
      <formula>E9="〇"</formula>
    </cfRule>
  </conditionalFormatting>
  <conditionalFormatting sqref="D10">
    <cfRule type="expression" dxfId="775" priority="2609">
      <formula>F10="〇"</formula>
    </cfRule>
    <cfRule type="expression" dxfId="774" priority="2610">
      <formula>E10="〇"</formula>
    </cfRule>
  </conditionalFormatting>
  <conditionalFormatting sqref="D11">
    <cfRule type="expression" dxfId="773" priority="2607">
      <formula>F11="〇"</formula>
    </cfRule>
    <cfRule type="expression" dxfId="772" priority="2608">
      <formula>E11="〇"</formula>
    </cfRule>
  </conditionalFormatting>
  <conditionalFormatting sqref="D12">
    <cfRule type="expression" dxfId="771" priority="2605">
      <formula>F12="〇"</formula>
    </cfRule>
    <cfRule type="expression" dxfId="770" priority="2606">
      <formula>E12="〇"</formula>
    </cfRule>
  </conditionalFormatting>
  <conditionalFormatting sqref="D13">
    <cfRule type="expression" dxfId="769" priority="2603">
      <formula>F13="〇"</formula>
    </cfRule>
    <cfRule type="expression" dxfId="768" priority="2604">
      <formula>E13="〇"</formula>
    </cfRule>
  </conditionalFormatting>
  <conditionalFormatting sqref="D14">
    <cfRule type="expression" dxfId="767" priority="2601">
      <formula>F14="〇"</formula>
    </cfRule>
    <cfRule type="expression" dxfId="766" priority="2602">
      <formula>E14="〇"</formula>
    </cfRule>
  </conditionalFormatting>
  <conditionalFormatting sqref="D15">
    <cfRule type="expression" dxfId="765" priority="2599">
      <formula>F15="〇"</formula>
    </cfRule>
    <cfRule type="expression" dxfId="764" priority="2600">
      <formula>E15="〇"</formula>
    </cfRule>
  </conditionalFormatting>
  <conditionalFormatting sqref="D16">
    <cfRule type="expression" dxfId="763" priority="2597">
      <formula>F16="〇"</formula>
    </cfRule>
    <cfRule type="expression" dxfId="762" priority="2598">
      <formula>E16="〇"</formula>
    </cfRule>
  </conditionalFormatting>
  <conditionalFormatting sqref="D17">
    <cfRule type="expression" dxfId="761" priority="2595">
      <formula>F17="〇"</formula>
    </cfRule>
    <cfRule type="expression" dxfId="760" priority="2596">
      <formula>E17="〇"</formula>
    </cfRule>
  </conditionalFormatting>
  <conditionalFormatting sqref="D18">
    <cfRule type="expression" dxfId="759" priority="2593">
      <formula>F18="〇"</formula>
    </cfRule>
    <cfRule type="expression" dxfId="758" priority="2594">
      <formula>E18="〇"</formula>
    </cfRule>
  </conditionalFormatting>
  <conditionalFormatting sqref="D19">
    <cfRule type="expression" dxfId="757" priority="2591">
      <formula>F19="〇"</formula>
    </cfRule>
    <cfRule type="expression" dxfId="756" priority="2592">
      <formula>E19="〇"</formula>
    </cfRule>
  </conditionalFormatting>
  <conditionalFormatting sqref="D20">
    <cfRule type="expression" dxfId="755" priority="2589">
      <formula>F20="〇"</formula>
    </cfRule>
    <cfRule type="expression" dxfId="754" priority="2590">
      <formula>E20="〇"</formula>
    </cfRule>
  </conditionalFormatting>
  <conditionalFormatting sqref="D21">
    <cfRule type="expression" dxfId="753" priority="2587">
      <formula>F21="〇"</formula>
    </cfRule>
    <cfRule type="expression" dxfId="752" priority="2588">
      <formula>E21="〇"</formula>
    </cfRule>
  </conditionalFormatting>
  <conditionalFormatting sqref="D22">
    <cfRule type="expression" dxfId="751" priority="2585">
      <formula>F22="〇"</formula>
    </cfRule>
    <cfRule type="expression" dxfId="750" priority="2586">
      <formula>E22="〇"</formula>
    </cfRule>
  </conditionalFormatting>
  <conditionalFormatting sqref="D23">
    <cfRule type="expression" dxfId="749" priority="2583">
      <formula>F23="〇"</formula>
    </cfRule>
    <cfRule type="expression" dxfId="748" priority="2584">
      <formula>E23="〇"</formula>
    </cfRule>
  </conditionalFormatting>
  <conditionalFormatting sqref="D24">
    <cfRule type="expression" dxfId="747" priority="2581">
      <formula>F24="〇"</formula>
    </cfRule>
    <cfRule type="expression" dxfId="746" priority="2582">
      <formula>E24="〇"</formula>
    </cfRule>
  </conditionalFormatting>
  <conditionalFormatting sqref="D25">
    <cfRule type="expression" dxfId="745" priority="2579">
      <formula>F25="〇"</formula>
    </cfRule>
    <cfRule type="expression" dxfId="744" priority="2580">
      <formula>E25="〇"</formula>
    </cfRule>
  </conditionalFormatting>
  <conditionalFormatting sqref="D33">
    <cfRule type="expression" dxfId="743" priority="2557">
      <formula>F33="〇"</formula>
    </cfRule>
    <cfRule type="expression" dxfId="742" priority="2558">
      <formula>E33="〇"</formula>
    </cfRule>
  </conditionalFormatting>
  <conditionalFormatting sqref="D34">
    <cfRule type="expression" dxfId="741" priority="2555">
      <formula>F34="〇"</formula>
    </cfRule>
    <cfRule type="expression" dxfId="740" priority="2556">
      <formula>E34="〇"</formula>
    </cfRule>
  </conditionalFormatting>
  <conditionalFormatting sqref="D35">
    <cfRule type="expression" dxfId="739" priority="2553">
      <formula>F35="〇"</formula>
    </cfRule>
    <cfRule type="expression" dxfId="738" priority="2554">
      <formula>E35="〇"</formula>
    </cfRule>
  </conditionalFormatting>
  <conditionalFormatting sqref="D26">
    <cfRule type="expression" dxfId="737" priority="2571">
      <formula>F26="〇"</formula>
    </cfRule>
    <cfRule type="expression" dxfId="736" priority="2572">
      <formula>E26="〇"</formula>
    </cfRule>
  </conditionalFormatting>
  <conditionalFormatting sqref="D27">
    <cfRule type="expression" dxfId="735" priority="2569">
      <formula>F27="〇"</formula>
    </cfRule>
    <cfRule type="expression" dxfId="734" priority="2570">
      <formula>E27="〇"</formula>
    </cfRule>
  </conditionalFormatting>
  <conditionalFormatting sqref="D28">
    <cfRule type="expression" dxfId="733" priority="2567">
      <formula>F28="〇"</formula>
    </cfRule>
    <cfRule type="expression" dxfId="732" priority="2568">
      <formula>E28="〇"</formula>
    </cfRule>
  </conditionalFormatting>
  <conditionalFormatting sqref="D29">
    <cfRule type="expression" dxfId="731" priority="2565">
      <formula>F29="〇"</formula>
    </cfRule>
    <cfRule type="expression" dxfId="730" priority="2566">
      <formula>E29="〇"</formula>
    </cfRule>
  </conditionalFormatting>
  <conditionalFormatting sqref="D30">
    <cfRule type="expression" dxfId="729" priority="2563">
      <formula>F30="〇"</formula>
    </cfRule>
    <cfRule type="expression" dxfId="728" priority="2564">
      <formula>E30="〇"</formula>
    </cfRule>
  </conditionalFormatting>
  <conditionalFormatting sqref="D31">
    <cfRule type="expression" dxfId="727" priority="2561">
      <formula>F31="〇"</formula>
    </cfRule>
    <cfRule type="expression" dxfId="726" priority="2562">
      <formula>E31="〇"</formula>
    </cfRule>
  </conditionalFormatting>
  <conditionalFormatting sqref="D32">
    <cfRule type="expression" dxfId="725" priority="2559">
      <formula>F32="〇"</formula>
    </cfRule>
    <cfRule type="expression" dxfId="724" priority="2560">
      <formula>E32="〇"</formula>
    </cfRule>
  </conditionalFormatting>
  <conditionalFormatting sqref="D5:D35">
    <cfRule type="containsText" dxfId="723" priority="724" operator="containsText" text="大会">
      <formula>NOT(ISERROR(SEARCH("大会",D5)))</formula>
    </cfRule>
  </conditionalFormatting>
  <conditionalFormatting sqref="I5">
    <cfRule type="expression" dxfId="722" priority="722">
      <formula>K5="〇"</formula>
    </cfRule>
    <cfRule type="expression" dxfId="721" priority="723">
      <formula>J5="〇"</formula>
    </cfRule>
  </conditionalFormatting>
  <conditionalFormatting sqref="I6">
    <cfRule type="expression" dxfId="720" priority="720">
      <formula>K6="〇"</formula>
    </cfRule>
    <cfRule type="expression" dxfId="719" priority="721">
      <formula>J6="〇"</formula>
    </cfRule>
  </conditionalFormatting>
  <conditionalFormatting sqref="I7">
    <cfRule type="expression" dxfId="718" priority="718">
      <formula>K7="〇"</formula>
    </cfRule>
    <cfRule type="expression" dxfId="717" priority="719">
      <formula>J7="〇"</formula>
    </cfRule>
  </conditionalFormatting>
  <conditionalFormatting sqref="I8">
    <cfRule type="expression" dxfId="716" priority="716">
      <formula>K8="〇"</formula>
    </cfRule>
    <cfRule type="expression" dxfId="715" priority="717">
      <formula>J8="〇"</formula>
    </cfRule>
  </conditionalFormatting>
  <conditionalFormatting sqref="I9">
    <cfRule type="expression" dxfId="714" priority="714">
      <formula>K9="〇"</formula>
    </cfRule>
    <cfRule type="expression" dxfId="713" priority="715">
      <formula>J9="〇"</formula>
    </cfRule>
  </conditionalFormatting>
  <conditionalFormatting sqref="I10">
    <cfRule type="expression" dxfId="712" priority="712">
      <formula>K10="〇"</formula>
    </cfRule>
    <cfRule type="expression" dxfId="711" priority="713">
      <formula>J10="〇"</formula>
    </cfRule>
  </conditionalFormatting>
  <conditionalFormatting sqref="I11">
    <cfRule type="expression" dxfId="710" priority="710">
      <formula>K11="〇"</formula>
    </cfRule>
    <cfRule type="expression" dxfId="709" priority="711">
      <formula>J11="〇"</formula>
    </cfRule>
  </conditionalFormatting>
  <conditionalFormatting sqref="I12">
    <cfRule type="expression" dxfId="708" priority="708">
      <formula>K12="〇"</formula>
    </cfRule>
    <cfRule type="expression" dxfId="707" priority="709">
      <formula>J12="〇"</formula>
    </cfRule>
  </conditionalFormatting>
  <conditionalFormatting sqref="I13">
    <cfRule type="expression" dxfId="706" priority="706">
      <formula>K13="〇"</formula>
    </cfRule>
    <cfRule type="expression" dxfId="705" priority="707">
      <formula>J13="〇"</formula>
    </cfRule>
  </conditionalFormatting>
  <conditionalFormatting sqref="I14">
    <cfRule type="expression" dxfId="704" priority="704">
      <formula>K14="〇"</formula>
    </cfRule>
    <cfRule type="expression" dxfId="703" priority="705">
      <formula>J14="〇"</formula>
    </cfRule>
  </conditionalFormatting>
  <conditionalFormatting sqref="I15">
    <cfRule type="expression" dxfId="702" priority="702">
      <formula>K15="〇"</formula>
    </cfRule>
    <cfRule type="expression" dxfId="701" priority="703">
      <formula>J15="〇"</formula>
    </cfRule>
  </conditionalFormatting>
  <conditionalFormatting sqref="I16">
    <cfRule type="expression" dxfId="700" priority="700">
      <formula>K16="〇"</formula>
    </cfRule>
    <cfRule type="expression" dxfId="699" priority="701">
      <formula>J16="〇"</formula>
    </cfRule>
  </conditionalFormatting>
  <conditionalFormatting sqref="I17">
    <cfRule type="expression" dxfId="698" priority="698">
      <formula>K17="〇"</formula>
    </cfRule>
    <cfRule type="expression" dxfId="697" priority="699">
      <formula>J17="〇"</formula>
    </cfRule>
  </conditionalFormatting>
  <conditionalFormatting sqref="I18">
    <cfRule type="expression" dxfId="696" priority="696">
      <formula>K18="〇"</formula>
    </cfRule>
    <cfRule type="expression" dxfId="695" priority="697">
      <formula>J18="〇"</formula>
    </cfRule>
  </conditionalFormatting>
  <conditionalFormatting sqref="I19">
    <cfRule type="expression" dxfId="694" priority="694">
      <formula>K19="〇"</formula>
    </cfRule>
    <cfRule type="expression" dxfId="693" priority="695">
      <formula>J19="〇"</formula>
    </cfRule>
  </conditionalFormatting>
  <conditionalFormatting sqref="I20">
    <cfRule type="expression" dxfId="692" priority="692">
      <formula>K20="〇"</formula>
    </cfRule>
    <cfRule type="expression" dxfId="691" priority="693">
      <formula>J20="〇"</formula>
    </cfRule>
  </conditionalFormatting>
  <conditionalFormatting sqref="I21:I24">
    <cfRule type="expression" dxfId="690" priority="690">
      <formula>K21="〇"</formula>
    </cfRule>
    <cfRule type="expression" dxfId="689" priority="691">
      <formula>J21="〇"</formula>
    </cfRule>
  </conditionalFormatting>
  <conditionalFormatting sqref="I22">
    <cfRule type="expression" dxfId="688" priority="688">
      <formula>K22="〇"</formula>
    </cfRule>
    <cfRule type="expression" dxfId="687" priority="689">
      <formula>J22="〇"</formula>
    </cfRule>
  </conditionalFormatting>
  <conditionalFormatting sqref="I23">
    <cfRule type="expression" dxfId="686" priority="686">
      <formula>K23="〇"</formula>
    </cfRule>
    <cfRule type="expression" dxfId="685" priority="687">
      <formula>J23="〇"</formula>
    </cfRule>
  </conditionalFormatting>
  <conditionalFormatting sqref="I24">
    <cfRule type="expression" dxfId="684" priority="684">
      <formula>K24="〇"</formula>
    </cfRule>
    <cfRule type="expression" dxfId="683" priority="685">
      <formula>J24="〇"</formula>
    </cfRule>
  </conditionalFormatting>
  <conditionalFormatting sqref="I25">
    <cfRule type="expression" dxfId="682" priority="682">
      <formula>K25="〇"</formula>
    </cfRule>
    <cfRule type="expression" dxfId="681" priority="683">
      <formula>J25="〇"</formula>
    </cfRule>
  </conditionalFormatting>
  <conditionalFormatting sqref="I33">
    <cfRule type="expression" dxfId="680" priority="666">
      <formula>K33="〇"</formula>
    </cfRule>
    <cfRule type="expression" dxfId="679" priority="667">
      <formula>J33="〇"</formula>
    </cfRule>
  </conditionalFormatting>
  <conditionalFormatting sqref="I34">
    <cfRule type="expression" dxfId="678" priority="664">
      <formula>K34="〇"</formula>
    </cfRule>
    <cfRule type="expression" dxfId="677" priority="665">
      <formula>J34="〇"</formula>
    </cfRule>
  </conditionalFormatting>
  <conditionalFormatting sqref="I35">
    <cfRule type="expression" dxfId="676" priority="662">
      <formula>K35="〇"</formula>
    </cfRule>
    <cfRule type="expression" dxfId="675" priority="663">
      <formula>J35="〇"</formula>
    </cfRule>
  </conditionalFormatting>
  <conditionalFormatting sqref="I26">
    <cfRule type="expression" dxfId="674" priority="680">
      <formula>K26="〇"</formula>
    </cfRule>
    <cfRule type="expression" dxfId="673" priority="681">
      <formula>J26="〇"</formula>
    </cfRule>
  </conditionalFormatting>
  <conditionalFormatting sqref="I27">
    <cfRule type="expression" dxfId="672" priority="678">
      <formula>K27="〇"</formula>
    </cfRule>
    <cfRule type="expression" dxfId="671" priority="679">
      <formula>J27="〇"</formula>
    </cfRule>
  </conditionalFormatting>
  <conditionalFormatting sqref="I28">
    <cfRule type="expression" dxfId="670" priority="676">
      <formula>K28="〇"</formula>
    </cfRule>
    <cfRule type="expression" dxfId="669" priority="677">
      <formula>J28="〇"</formula>
    </cfRule>
  </conditionalFormatting>
  <conditionalFormatting sqref="I29">
    <cfRule type="expression" dxfId="668" priority="674">
      <formula>K29="〇"</formula>
    </cfRule>
    <cfRule type="expression" dxfId="667" priority="675">
      <formula>J29="〇"</formula>
    </cfRule>
  </conditionalFormatting>
  <conditionalFormatting sqref="I30">
    <cfRule type="expression" dxfId="666" priority="672">
      <formula>K30="〇"</formula>
    </cfRule>
    <cfRule type="expression" dxfId="665" priority="673">
      <formula>J30="〇"</formula>
    </cfRule>
  </conditionalFormatting>
  <conditionalFormatting sqref="I31">
    <cfRule type="expression" dxfId="664" priority="670">
      <formula>K31="〇"</formula>
    </cfRule>
    <cfRule type="expression" dxfId="663" priority="671">
      <formula>J31="〇"</formula>
    </cfRule>
  </conditionalFormatting>
  <conditionalFormatting sqref="I32">
    <cfRule type="expression" dxfId="662" priority="668">
      <formula>K32="〇"</formula>
    </cfRule>
    <cfRule type="expression" dxfId="661" priority="669">
      <formula>J32="〇"</formula>
    </cfRule>
  </conditionalFormatting>
  <conditionalFormatting sqref="I5:I35">
    <cfRule type="containsText" dxfId="660" priority="661" operator="containsText" text="大会">
      <formula>NOT(ISERROR(SEARCH("大会",I5)))</formula>
    </cfRule>
  </conditionalFormatting>
  <conditionalFormatting sqref="N5">
    <cfRule type="expression" dxfId="659" priority="659">
      <formula>P5="〇"</formula>
    </cfRule>
    <cfRule type="expression" dxfId="658" priority="660">
      <formula>O5="〇"</formula>
    </cfRule>
  </conditionalFormatting>
  <conditionalFormatting sqref="N6">
    <cfRule type="expression" dxfId="657" priority="657">
      <formula>P6="〇"</formula>
    </cfRule>
    <cfRule type="expression" dxfId="656" priority="658">
      <formula>O6="〇"</formula>
    </cfRule>
  </conditionalFormatting>
  <conditionalFormatting sqref="N7">
    <cfRule type="expression" dxfId="655" priority="655">
      <formula>P7="〇"</formula>
    </cfRule>
    <cfRule type="expression" dxfId="654" priority="656">
      <formula>O7="〇"</formula>
    </cfRule>
  </conditionalFormatting>
  <conditionalFormatting sqref="N8">
    <cfRule type="expression" dxfId="653" priority="653">
      <formula>P8="〇"</formula>
    </cfRule>
    <cfRule type="expression" dxfId="652" priority="654">
      <formula>O8="〇"</formula>
    </cfRule>
  </conditionalFormatting>
  <conditionalFormatting sqref="N9">
    <cfRule type="expression" dxfId="651" priority="651">
      <formula>P9="〇"</formula>
    </cfRule>
    <cfRule type="expression" dxfId="650" priority="652">
      <formula>O9="〇"</formula>
    </cfRule>
  </conditionalFormatting>
  <conditionalFormatting sqref="N10">
    <cfRule type="expression" dxfId="649" priority="649">
      <formula>P10="〇"</formula>
    </cfRule>
    <cfRule type="expression" dxfId="648" priority="650">
      <formula>O10="〇"</formula>
    </cfRule>
  </conditionalFormatting>
  <conditionalFormatting sqref="N11">
    <cfRule type="expression" dxfId="647" priority="647">
      <formula>P11="〇"</formula>
    </cfRule>
    <cfRule type="expression" dxfId="646" priority="648">
      <formula>O11="〇"</formula>
    </cfRule>
  </conditionalFormatting>
  <conditionalFormatting sqref="N12">
    <cfRule type="expression" dxfId="645" priority="645">
      <formula>P12="〇"</formula>
    </cfRule>
    <cfRule type="expression" dxfId="644" priority="646">
      <formula>O12="〇"</formula>
    </cfRule>
  </conditionalFormatting>
  <conditionalFormatting sqref="N13">
    <cfRule type="expression" dxfId="643" priority="643">
      <formula>P13="〇"</formula>
    </cfRule>
    <cfRule type="expression" dxfId="642" priority="644">
      <formula>O13="〇"</formula>
    </cfRule>
  </conditionalFormatting>
  <conditionalFormatting sqref="N14">
    <cfRule type="expression" dxfId="641" priority="641">
      <formula>P14="〇"</formula>
    </cfRule>
    <cfRule type="expression" dxfId="640" priority="642">
      <formula>O14="〇"</formula>
    </cfRule>
  </conditionalFormatting>
  <conditionalFormatting sqref="N15">
    <cfRule type="expression" dxfId="639" priority="639">
      <formula>P15="〇"</formula>
    </cfRule>
    <cfRule type="expression" dxfId="638" priority="640">
      <formula>O15="〇"</formula>
    </cfRule>
  </conditionalFormatting>
  <conditionalFormatting sqref="N16">
    <cfRule type="expression" dxfId="637" priority="637">
      <formula>P16="〇"</formula>
    </cfRule>
    <cfRule type="expression" dxfId="636" priority="638">
      <formula>O16="〇"</formula>
    </cfRule>
  </conditionalFormatting>
  <conditionalFormatting sqref="N17">
    <cfRule type="expression" dxfId="635" priority="635">
      <formula>P17="〇"</formula>
    </cfRule>
    <cfRule type="expression" dxfId="634" priority="636">
      <formula>O17="〇"</formula>
    </cfRule>
  </conditionalFormatting>
  <conditionalFormatting sqref="N18">
    <cfRule type="expression" dxfId="633" priority="633">
      <formula>P18="〇"</formula>
    </cfRule>
    <cfRule type="expression" dxfId="632" priority="634">
      <formula>O18="〇"</formula>
    </cfRule>
  </conditionalFormatting>
  <conditionalFormatting sqref="N19">
    <cfRule type="expression" dxfId="631" priority="631">
      <formula>P19="〇"</formula>
    </cfRule>
    <cfRule type="expression" dxfId="630" priority="632">
      <formula>O19="〇"</formula>
    </cfRule>
  </conditionalFormatting>
  <conditionalFormatting sqref="N20">
    <cfRule type="expression" dxfId="629" priority="629">
      <formula>P20="〇"</formula>
    </cfRule>
    <cfRule type="expression" dxfId="628" priority="630">
      <formula>O20="〇"</formula>
    </cfRule>
  </conditionalFormatting>
  <conditionalFormatting sqref="N21">
    <cfRule type="expression" dxfId="627" priority="627">
      <formula>P21="〇"</formula>
    </cfRule>
    <cfRule type="expression" dxfId="626" priority="628">
      <formula>O21="〇"</formula>
    </cfRule>
  </conditionalFormatting>
  <conditionalFormatting sqref="N22">
    <cfRule type="expression" dxfId="625" priority="625">
      <formula>P22="〇"</formula>
    </cfRule>
    <cfRule type="expression" dxfId="624" priority="626">
      <formula>O22="〇"</formula>
    </cfRule>
  </conditionalFormatting>
  <conditionalFormatting sqref="N23">
    <cfRule type="expression" dxfId="623" priority="623">
      <formula>P23="〇"</formula>
    </cfRule>
    <cfRule type="expression" dxfId="622" priority="624">
      <formula>O23="〇"</formula>
    </cfRule>
  </conditionalFormatting>
  <conditionalFormatting sqref="N24:N28">
    <cfRule type="expression" dxfId="621" priority="621">
      <formula>P24="〇"</formula>
    </cfRule>
    <cfRule type="expression" dxfId="620" priority="622">
      <formula>O24="〇"</formula>
    </cfRule>
  </conditionalFormatting>
  <conditionalFormatting sqref="N25">
    <cfRule type="expression" dxfId="619" priority="619">
      <formula>P25="〇"</formula>
    </cfRule>
    <cfRule type="expression" dxfId="618" priority="620">
      <formula>O25="〇"</formula>
    </cfRule>
  </conditionalFormatting>
  <conditionalFormatting sqref="N33">
    <cfRule type="expression" dxfId="617" priority="603">
      <formula>P33="〇"</formula>
    </cfRule>
    <cfRule type="expression" dxfId="616" priority="604">
      <formula>O33="〇"</formula>
    </cfRule>
  </conditionalFormatting>
  <conditionalFormatting sqref="N34">
    <cfRule type="expression" dxfId="615" priority="601">
      <formula>P34="〇"</formula>
    </cfRule>
    <cfRule type="expression" dxfId="614" priority="602">
      <formula>O34="〇"</formula>
    </cfRule>
  </conditionalFormatting>
  <conditionalFormatting sqref="N35">
    <cfRule type="expression" dxfId="613" priority="599">
      <formula>P35="〇"</formula>
    </cfRule>
    <cfRule type="expression" dxfId="612" priority="600">
      <formula>O35="〇"</formula>
    </cfRule>
  </conditionalFormatting>
  <conditionalFormatting sqref="N26">
    <cfRule type="expression" dxfId="611" priority="617">
      <formula>P26="〇"</formula>
    </cfRule>
    <cfRule type="expression" dxfId="610" priority="618">
      <formula>O26="〇"</formula>
    </cfRule>
  </conditionalFormatting>
  <conditionalFormatting sqref="N27">
    <cfRule type="expression" dxfId="609" priority="615">
      <formula>P27="〇"</formula>
    </cfRule>
    <cfRule type="expression" dxfId="608" priority="616">
      <formula>O27="〇"</formula>
    </cfRule>
  </conditionalFormatting>
  <conditionalFormatting sqref="N28">
    <cfRule type="expression" dxfId="607" priority="613">
      <formula>P28="〇"</formula>
    </cfRule>
    <cfRule type="expression" dxfId="606" priority="614">
      <formula>O28="〇"</formula>
    </cfRule>
  </conditionalFormatting>
  <conditionalFormatting sqref="N29">
    <cfRule type="expression" dxfId="605" priority="611">
      <formula>P29="〇"</formula>
    </cfRule>
    <cfRule type="expression" dxfId="604" priority="612">
      <formula>O29="〇"</formula>
    </cfRule>
  </conditionalFormatting>
  <conditionalFormatting sqref="N30">
    <cfRule type="expression" dxfId="603" priority="609">
      <formula>P30="〇"</formula>
    </cfRule>
    <cfRule type="expression" dxfId="602" priority="610">
      <formula>O30="〇"</formula>
    </cfRule>
  </conditionalFormatting>
  <conditionalFormatting sqref="N31">
    <cfRule type="expression" dxfId="601" priority="607">
      <formula>P31="〇"</formula>
    </cfRule>
    <cfRule type="expression" dxfId="600" priority="608">
      <formula>O31="〇"</formula>
    </cfRule>
  </conditionalFormatting>
  <conditionalFormatting sqref="N32">
    <cfRule type="expression" dxfId="599" priority="605">
      <formula>P32="〇"</formula>
    </cfRule>
    <cfRule type="expression" dxfId="598" priority="606">
      <formula>O32="〇"</formula>
    </cfRule>
  </conditionalFormatting>
  <conditionalFormatting sqref="N5:N35">
    <cfRule type="containsText" dxfId="597" priority="598" operator="containsText" text="大会">
      <formula>NOT(ISERROR(SEARCH("大会",N5)))</formula>
    </cfRule>
  </conditionalFormatting>
  <conditionalFormatting sqref="S5">
    <cfRule type="expression" dxfId="596" priority="596">
      <formula>U5="〇"</formula>
    </cfRule>
    <cfRule type="expression" dxfId="595" priority="597">
      <formula>T5="〇"</formula>
    </cfRule>
  </conditionalFormatting>
  <conditionalFormatting sqref="S6">
    <cfRule type="expression" dxfId="594" priority="594">
      <formula>U6="〇"</formula>
    </cfRule>
    <cfRule type="expression" dxfId="593" priority="595">
      <formula>T6="〇"</formula>
    </cfRule>
  </conditionalFormatting>
  <conditionalFormatting sqref="S7">
    <cfRule type="expression" dxfId="592" priority="592">
      <formula>U7="〇"</formula>
    </cfRule>
    <cfRule type="expression" dxfId="591" priority="593">
      <formula>T7="〇"</formula>
    </cfRule>
  </conditionalFormatting>
  <conditionalFormatting sqref="S8">
    <cfRule type="expression" dxfId="590" priority="590">
      <formula>U8="〇"</formula>
    </cfRule>
    <cfRule type="expression" dxfId="589" priority="591">
      <formula>T8="〇"</formula>
    </cfRule>
  </conditionalFormatting>
  <conditionalFormatting sqref="S9">
    <cfRule type="expression" dxfId="588" priority="588">
      <formula>U9="〇"</formula>
    </cfRule>
    <cfRule type="expression" dxfId="587" priority="589">
      <formula>T9="〇"</formula>
    </cfRule>
  </conditionalFormatting>
  <conditionalFormatting sqref="S10">
    <cfRule type="expression" dxfId="586" priority="586">
      <formula>U10="〇"</formula>
    </cfRule>
    <cfRule type="expression" dxfId="585" priority="587">
      <formula>T10="〇"</formula>
    </cfRule>
  </conditionalFormatting>
  <conditionalFormatting sqref="S11">
    <cfRule type="expression" dxfId="584" priority="584">
      <formula>U11="〇"</formula>
    </cfRule>
    <cfRule type="expression" dxfId="583" priority="585">
      <formula>T11="〇"</formula>
    </cfRule>
  </conditionalFormatting>
  <conditionalFormatting sqref="S12">
    <cfRule type="expression" dxfId="582" priority="582">
      <formula>U12="〇"</formula>
    </cfRule>
    <cfRule type="expression" dxfId="581" priority="583">
      <formula>T12="〇"</formula>
    </cfRule>
  </conditionalFormatting>
  <conditionalFormatting sqref="S13">
    <cfRule type="expression" dxfId="580" priority="580">
      <formula>U13="〇"</formula>
    </cfRule>
    <cfRule type="expression" dxfId="579" priority="581">
      <formula>T13="〇"</formula>
    </cfRule>
  </conditionalFormatting>
  <conditionalFormatting sqref="S14">
    <cfRule type="expression" dxfId="578" priority="578">
      <formula>U14="〇"</formula>
    </cfRule>
    <cfRule type="expression" dxfId="577" priority="579">
      <formula>T14="〇"</formula>
    </cfRule>
  </conditionalFormatting>
  <conditionalFormatting sqref="S15">
    <cfRule type="expression" dxfId="576" priority="576">
      <formula>U15="〇"</formula>
    </cfRule>
    <cfRule type="expression" dxfId="575" priority="577">
      <formula>T15="〇"</formula>
    </cfRule>
  </conditionalFormatting>
  <conditionalFormatting sqref="S16">
    <cfRule type="expression" dxfId="574" priority="574">
      <formula>U16="〇"</formula>
    </cfRule>
    <cfRule type="expression" dxfId="573" priority="575">
      <formula>T16="〇"</formula>
    </cfRule>
  </conditionalFormatting>
  <conditionalFormatting sqref="S17">
    <cfRule type="expression" dxfId="572" priority="572">
      <formula>U17="〇"</formula>
    </cfRule>
    <cfRule type="expression" dxfId="571" priority="573">
      <formula>T17="〇"</formula>
    </cfRule>
  </conditionalFormatting>
  <conditionalFormatting sqref="S18">
    <cfRule type="expression" dxfId="570" priority="570">
      <formula>U18="〇"</formula>
    </cfRule>
    <cfRule type="expression" dxfId="569" priority="571">
      <formula>T18="〇"</formula>
    </cfRule>
  </conditionalFormatting>
  <conditionalFormatting sqref="S19">
    <cfRule type="expression" dxfId="568" priority="568">
      <formula>U19="〇"</formula>
    </cfRule>
    <cfRule type="expression" dxfId="567" priority="569">
      <formula>T19="〇"</formula>
    </cfRule>
  </conditionalFormatting>
  <conditionalFormatting sqref="S20">
    <cfRule type="expression" dxfId="566" priority="566">
      <formula>U20="〇"</formula>
    </cfRule>
    <cfRule type="expression" dxfId="565" priority="567">
      <formula>T20="〇"</formula>
    </cfRule>
  </conditionalFormatting>
  <conditionalFormatting sqref="S21">
    <cfRule type="expression" dxfId="564" priority="564">
      <formula>U21="〇"</formula>
    </cfRule>
    <cfRule type="expression" dxfId="563" priority="565">
      <formula>T21="〇"</formula>
    </cfRule>
  </conditionalFormatting>
  <conditionalFormatting sqref="S22">
    <cfRule type="expression" dxfId="562" priority="562">
      <formula>U22="〇"</formula>
    </cfRule>
    <cfRule type="expression" dxfId="561" priority="563">
      <formula>T22="〇"</formula>
    </cfRule>
  </conditionalFormatting>
  <conditionalFormatting sqref="S23">
    <cfRule type="expression" dxfId="560" priority="560">
      <formula>U23="〇"</formula>
    </cfRule>
    <cfRule type="expression" dxfId="559" priority="561">
      <formula>T23="〇"</formula>
    </cfRule>
  </conditionalFormatting>
  <conditionalFormatting sqref="S24">
    <cfRule type="expression" dxfId="558" priority="558">
      <formula>U24="〇"</formula>
    </cfRule>
    <cfRule type="expression" dxfId="557" priority="559">
      <formula>T24="〇"</formula>
    </cfRule>
  </conditionalFormatting>
  <conditionalFormatting sqref="S25">
    <cfRule type="expression" dxfId="556" priority="556">
      <formula>U25="〇"</formula>
    </cfRule>
    <cfRule type="expression" dxfId="555" priority="557">
      <formula>T25="〇"</formula>
    </cfRule>
  </conditionalFormatting>
  <conditionalFormatting sqref="S33">
    <cfRule type="expression" dxfId="554" priority="540">
      <formula>U33="〇"</formula>
    </cfRule>
    <cfRule type="expression" dxfId="553" priority="541">
      <formula>T33="〇"</formula>
    </cfRule>
  </conditionalFormatting>
  <conditionalFormatting sqref="S34">
    <cfRule type="expression" dxfId="552" priority="538">
      <formula>U34="〇"</formula>
    </cfRule>
    <cfRule type="expression" dxfId="551" priority="539">
      <formula>T34="〇"</formula>
    </cfRule>
  </conditionalFormatting>
  <conditionalFormatting sqref="S35">
    <cfRule type="expression" dxfId="550" priority="536">
      <formula>U35="〇"</formula>
    </cfRule>
    <cfRule type="expression" dxfId="549" priority="537">
      <formula>T35="〇"</formula>
    </cfRule>
  </conditionalFormatting>
  <conditionalFormatting sqref="S26">
    <cfRule type="expression" dxfId="548" priority="554">
      <formula>U26="〇"</formula>
    </cfRule>
    <cfRule type="expression" dxfId="547" priority="555">
      <formula>T26="〇"</formula>
    </cfRule>
  </conditionalFormatting>
  <conditionalFormatting sqref="S27">
    <cfRule type="expression" dxfId="546" priority="552">
      <formula>U27="〇"</formula>
    </cfRule>
    <cfRule type="expression" dxfId="545" priority="553">
      <formula>T27="〇"</formula>
    </cfRule>
  </conditionalFormatting>
  <conditionalFormatting sqref="S28">
    <cfRule type="expression" dxfId="544" priority="550">
      <formula>U28="〇"</formula>
    </cfRule>
    <cfRule type="expression" dxfId="543" priority="551">
      <formula>T28="〇"</formula>
    </cfRule>
  </conditionalFormatting>
  <conditionalFormatting sqref="S29">
    <cfRule type="expression" dxfId="542" priority="548">
      <formula>U29="〇"</formula>
    </cfRule>
    <cfRule type="expression" dxfId="541" priority="549">
      <formula>T29="〇"</formula>
    </cfRule>
  </conditionalFormatting>
  <conditionalFormatting sqref="S30">
    <cfRule type="expression" dxfId="540" priority="546">
      <formula>U30="〇"</formula>
    </cfRule>
    <cfRule type="expression" dxfId="539" priority="547">
      <formula>T30="〇"</formula>
    </cfRule>
  </conditionalFormatting>
  <conditionalFormatting sqref="S31">
    <cfRule type="expression" dxfId="538" priority="544">
      <formula>U31="〇"</formula>
    </cfRule>
    <cfRule type="expression" dxfId="537" priority="545">
      <formula>T31="〇"</formula>
    </cfRule>
  </conditionalFormatting>
  <conditionalFormatting sqref="S32">
    <cfRule type="expression" dxfId="536" priority="542">
      <formula>U32="〇"</formula>
    </cfRule>
    <cfRule type="expression" dxfId="535" priority="543">
      <formula>T32="〇"</formula>
    </cfRule>
  </conditionalFormatting>
  <conditionalFormatting sqref="S5:S35">
    <cfRule type="containsText" dxfId="534" priority="535" operator="containsText" text="大会">
      <formula>NOT(ISERROR(SEARCH("大会",S5)))</formula>
    </cfRule>
  </conditionalFormatting>
  <conditionalFormatting sqref="X5">
    <cfRule type="expression" dxfId="533" priority="533">
      <formula>Z5="〇"</formula>
    </cfRule>
    <cfRule type="expression" dxfId="532" priority="534">
      <formula>Y5="〇"</formula>
    </cfRule>
  </conditionalFormatting>
  <conditionalFormatting sqref="X6">
    <cfRule type="expression" dxfId="531" priority="531">
      <formula>Z6="〇"</formula>
    </cfRule>
    <cfRule type="expression" dxfId="530" priority="532">
      <formula>Y6="〇"</formula>
    </cfRule>
  </conditionalFormatting>
  <conditionalFormatting sqref="X7">
    <cfRule type="expression" dxfId="529" priority="529">
      <formula>Z7="〇"</formula>
    </cfRule>
    <cfRule type="expression" dxfId="528" priority="530">
      <formula>Y7="〇"</formula>
    </cfRule>
  </conditionalFormatting>
  <conditionalFormatting sqref="X8">
    <cfRule type="expression" dxfId="527" priority="527">
      <formula>Z8="〇"</formula>
    </cfRule>
    <cfRule type="expression" dxfId="526" priority="528">
      <formula>Y8="〇"</formula>
    </cfRule>
  </conditionalFormatting>
  <conditionalFormatting sqref="X9">
    <cfRule type="expression" dxfId="525" priority="525">
      <formula>Z9="〇"</formula>
    </cfRule>
    <cfRule type="expression" dxfId="524" priority="526">
      <formula>Y9="〇"</formula>
    </cfRule>
  </conditionalFormatting>
  <conditionalFormatting sqref="X10">
    <cfRule type="expression" dxfId="523" priority="523">
      <formula>Z10="〇"</formula>
    </cfRule>
    <cfRule type="expression" dxfId="522" priority="524">
      <formula>Y10="〇"</formula>
    </cfRule>
  </conditionalFormatting>
  <conditionalFormatting sqref="X11">
    <cfRule type="expression" dxfId="521" priority="521">
      <formula>Z11="〇"</formula>
    </cfRule>
    <cfRule type="expression" dxfId="520" priority="522">
      <formula>Y11="〇"</formula>
    </cfRule>
  </conditionalFormatting>
  <conditionalFormatting sqref="X12">
    <cfRule type="expression" dxfId="519" priority="519">
      <formula>Z12="〇"</formula>
    </cfRule>
    <cfRule type="expression" dxfId="518" priority="520">
      <formula>Y12="〇"</formula>
    </cfRule>
  </conditionalFormatting>
  <conditionalFormatting sqref="X13">
    <cfRule type="expression" dxfId="517" priority="517">
      <formula>Z13="〇"</formula>
    </cfRule>
    <cfRule type="expression" dxfId="516" priority="518">
      <formula>Y13="〇"</formula>
    </cfRule>
  </conditionalFormatting>
  <conditionalFormatting sqref="X14">
    <cfRule type="expression" dxfId="515" priority="515">
      <formula>Z14="〇"</formula>
    </cfRule>
    <cfRule type="expression" dxfId="514" priority="516">
      <formula>Y14="〇"</formula>
    </cfRule>
  </conditionalFormatting>
  <conditionalFormatting sqref="X15">
    <cfRule type="expression" dxfId="513" priority="513">
      <formula>Z15="〇"</formula>
    </cfRule>
    <cfRule type="expression" dxfId="512" priority="514">
      <formula>Y15="〇"</formula>
    </cfRule>
  </conditionalFormatting>
  <conditionalFormatting sqref="X16">
    <cfRule type="expression" dxfId="511" priority="511">
      <formula>Z16="〇"</formula>
    </cfRule>
    <cfRule type="expression" dxfId="510" priority="512">
      <formula>Y16="〇"</formula>
    </cfRule>
  </conditionalFormatting>
  <conditionalFormatting sqref="X17:X19">
    <cfRule type="expression" dxfId="509" priority="509">
      <formula>Z17="〇"</formula>
    </cfRule>
    <cfRule type="expression" dxfId="508" priority="510">
      <formula>Y17="〇"</formula>
    </cfRule>
  </conditionalFormatting>
  <conditionalFormatting sqref="X18">
    <cfRule type="expression" dxfId="507" priority="507">
      <formula>Z18="〇"</formula>
    </cfRule>
    <cfRule type="expression" dxfId="506" priority="508">
      <formula>Y18="〇"</formula>
    </cfRule>
  </conditionalFormatting>
  <conditionalFormatting sqref="X19">
    <cfRule type="expression" dxfId="505" priority="505">
      <formula>Z19="〇"</formula>
    </cfRule>
    <cfRule type="expression" dxfId="504" priority="506">
      <formula>Y19="〇"</formula>
    </cfRule>
  </conditionalFormatting>
  <conditionalFormatting sqref="X20">
    <cfRule type="expression" dxfId="503" priority="503">
      <formula>Z20="〇"</formula>
    </cfRule>
    <cfRule type="expression" dxfId="502" priority="504">
      <formula>Y20="〇"</formula>
    </cfRule>
  </conditionalFormatting>
  <conditionalFormatting sqref="X21">
    <cfRule type="expression" dxfId="501" priority="501">
      <formula>Z21="〇"</formula>
    </cfRule>
    <cfRule type="expression" dxfId="500" priority="502">
      <formula>Y21="〇"</formula>
    </cfRule>
  </conditionalFormatting>
  <conditionalFormatting sqref="X22">
    <cfRule type="expression" dxfId="499" priority="499">
      <formula>Z22="〇"</formula>
    </cfRule>
    <cfRule type="expression" dxfId="498" priority="500">
      <formula>Y22="〇"</formula>
    </cfRule>
  </conditionalFormatting>
  <conditionalFormatting sqref="X23">
    <cfRule type="expression" dxfId="497" priority="497">
      <formula>Z23="〇"</formula>
    </cfRule>
    <cfRule type="expression" dxfId="496" priority="498">
      <formula>Y23="〇"</formula>
    </cfRule>
  </conditionalFormatting>
  <conditionalFormatting sqref="X24">
    <cfRule type="expression" dxfId="495" priority="495">
      <formula>Z24="〇"</formula>
    </cfRule>
    <cfRule type="expression" dxfId="494" priority="496">
      <formula>Y24="〇"</formula>
    </cfRule>
  </conditionalFormatting>
  <conditionalFormatting sqref="X25">
    <cfRule type="expression" dxfId="493" priority="493">
      <formula>Z25="〇"</formula>
    </cfRule>
    <cfRule type="expression" dxfId="492" priority="494">
      <formula>Y25="〇"</formula>
    </cfRule>
  </conditionalFormatting>
  <conditionalFormatting sqref="X33">
    <cfRule type="expression" dxfId="491" priority="477">
      <formula>Z33="〇"</formula>
    </cfRule>
    <cfRule type="expression" dxfId="490" priority="478">
      <formula>Y33="〇"</formula>
    </cfRule>
  </conditionalFormatting>
  <conditionalFormatting sqref="X34">
    <cfRule type="expression" dxfId="489" priority="475">
      <formula>Z34="〇"</formula>
    </cfRule>
    <cfRule type="expression" dxfId="488" priority="476">
      <formula>Y34="〇"</formula>
    </cfRule>
  </conditionalFormatting>
  <conditionalFormatting sqref="X35">
    <cfRule type="expression" dxfId="487" priority="473">
      <formula>Z35="〇"</formula>
    </cfRule>
    <cfRule type="expression" dxfId="486" priority="474">
      <formula>Y35="〇"</formula>
    </cfRule>
  </conditionalFormatting>
  <conditionalFormatting sqref="X26">
    <cfRule type="expression" dxfId="485" priority="491">
      <formula>Z26="〇"</formula>
    </cfRule>
    <cfRule type="expression" dxfId="484" priority="492">
      <formula>Y26="〇"</formula>
    </cfRule>
  </conditionalFormatting>
  <conditionalFormatting sqref="X27">
    <cfRule type="expression" dxfId="483" priority="489">
      <formula>Z27="〇"</formula>
    </cfRule>
    <cfRule type="expression" dxfId="482" priority="490">
      <formula>Y27="〇"</formula>
    </cfRule>
  </conditionalFormatting>
  <conditionalFormatting sqref="X28">
    <cfRule type="expression" dxfId="481" priority="487">
      <formula>Z28="〇"</formula>
    </cfRule>
    <cfRule type="expression" dxfId="480" priority="488">
      <formula>Y28="〇"</formula>
    </cfRule>
  </conditionalFormatting>
  <conditionalFormatting sqref="X29">
    <cfRule type="expression" dxfId="479" priority="485">
      <formula>Z29="〇"</formula>
    </cfRule>
    <cfRule type="expression" dxfId="478" priority="486">
      <formula>Y29="〇"</formula>
    </cfRule>
  </conditionalFormatting>
  <conditionalFormatting sqref="X30">
    <cfRule type="expression" dxfId="477" priority="483">
      <formula>Z30="〇"</formula>
    </cfRule>
    <cfRule type="expression" dxfId="476" priority="484">
      <formula>Y30="〇"</formula>
    </cfRule>
  </conditionalFormatting>
  <conditionalFormatting sqref="X31">
    <cfRule type="expression" dxfId="475" priority="481">
      <formula>Z31="〇"</formula>
    </cfRule>
    <cfRule type="expression" dxfId="474" priority="482">
      <formula>Y31="〇"</formula>
    </cfRule>
  </conditionalFormatting>
  <conditionalFormatting sqref="X32">
    <cfRule type="expression" dxfId="473" priority="479">
      <formula>Z32="〇"</formula>
    </cfRule>
    <cfRule type="expression" dxfId="472" priority="480">
      <formula>Y32="〇"</formula>
    </cfRule>
  </conditionalFormatting>
  <conditionalFormatting sqref="X5:X35">
    <cfRule type="containsText" dxfId="471" priority="472" operator="containsText" text="大会">
      <formula>NOT(ISERROR(SEARCH("大会",X5)))</formula>
    </cfRule>
  </conditionalFormatting>
  <conditionalFormatting sqref="AC5">
    <cfRule type="expression" dxfId="470" priority="470">
      <formula>AE5="〇"</formula>
    </cfRule>
    <cfRule type="expression" dxfId="469" priority="471">
      <formula>AD5="〇"</formula>
    </cfRule>
  </conditionalFormatting>
  <conditionalFormatting sqref="AC6">
    <cfRule type="expression" dxfId="468" priority="468">
      <formula>AE6="〇"</formula>
    </cfRule>
    <cfRule type="expression" dxfId="467" priority="469">
      <formula>AD6="〇"</formula>
    </cfRule>
  </conditionalFormatting>
  <conditionalFormatting sqref="AC7">
    <cfRule type="expression" dxfId="466" priority="466">
      <formula>AE7="〇"</formula>
    </cfRule>
    <cfRule type="expression" dxfId="465" priority="467">
      <formula>AD7="〇"</formula>
    </cfRule>
  </conditionalFormatting>
  <conditionalFormatting sqref="AC8">
    <cfRule type="expression" dxfId="464" priority="464">
      <formula>AE8="〇"</formula>
    </cfRule>
    <cfRule type="expression" dxfId="463" priority="465">
      <formula>AD8="〇"</formula>
    </cfRule>
  </conditionalFormatting>
  <conditionalFormatting sqref="AC9">
    <cfRule type="expression" dxfId="462" priority="462">
      <formula>AE9="〇"</formula>
    </cfRule>
    <cfRule type="expression" dxfId="461" priority="463">
      <formula>AD9="〇"</formula>
    </cfRule>
  </conditionalFormatting>
  <conditionalFormatting sqref="AC10">
    <cfRule type="expression" dxfId="460" priority="460">
      <formula>AE10="〇"</formula>
    </cfRule>
    <cfRule type="expression" dxfId="459" priority="461">
      <formula>AD10="〇"</formula>
    </cfRule>
  </conditionalFormatting>
  <conditionalFormatting sqref="AC11">
    <cfRule type="expression" dxfId="458" priority="458">
      <formula>AE11="〇"</formula>
    </cfRule>
    <cfRule type="expression" dxfId="457" priority="459">
      <formula>AD11="〇"</formula>
    </cfRule>
  </conditionalFormatting>
  <conditionalFormatting sqref="AC12">
    <cfRule type="expression" dxfId="456" priority="456">
      <formula>AE12="〇"</formula>
    </cfRule>
    <cfRule type="expression" dxfId="455" priority="457">
      <formula>AD12="〇"</formula>
    </cfRule>
  </conditionalFormatting>
  <conditionalFormatting sqref="AC13">
    <cfRule type="expression" dxfId="454" priority="454">
      <formula>AE13="〇"</formula>
    </cfRule>
    <cfRule type="expression" dxfId="453" priority="455">
      <formula>AD13="〇"</formula>
    </cfRule>
  </conditionalFormatting>
  <conditionalFormatting sqref="AC14">
    <cfRule type="expression" dxfId="452" priority="452">
      <formula>AE14="〇"</formula>
    </cfRule>
    <cfRule type="expression" dxfId="451" priority="453">
      <formula>AD14="〇"</formula>
    </cfRule>
  </conditionalFormatting>
  <conditionalFormatting sqref="AC15">
    <cfRule type="expression" dxfId="450" priority="450">
      <formula>AE15="〇"</formula>
    </cfRule>
    <cfRule type="expression" dxfId="449" priority="451">
      <formula>AD15="〇"</formula>
    </cfRule>
  </conditionalFormatting>
  <conditionalFormatting sqref="AC16">
    <cfRule type="expression" dxfId="448" priority="448">
      <formula>AE16="〇"</formula>
    </cfRule>
    <cfRule type="expression" dxfId="447" priority="449">
      <formula>AD16="〇"</formula>
    </cfRule>
  </conditionalFormatting>
  <conditionalFormatting sqref="AC17">
    <cfRule type="expression" dxfId="446" priority="446">
      <formula>AE17="〇"</formula>
    </cfRule>
    <cfRule type="expression" dxfId="445" priority="447">
      <formula>AD17="〇"</formula>
    </cfRule>
  </conditionalFormatting>
  <conditionalFormatting sqref="AC18">
    <cfRule type="expression" dxfId="444" priority="444">
      <formula>AE18="〇"</formula>
    </cfRule>
    <cfRule type="expression" dxfId="443" priority="445">
      <formula>AD18="〇"</formula>
    </cfRule>
  </conditionalFormatting>
  <conditionalFormatting sqref="AC19">
    <cfRule type="expression" dxfId="442" priority="442">
      <formula>AE19="〇"</formula>
    </cfRule>
    <cfRule type="expression" dxfId="441" priority="443">
      <formula>AD19="〇"</formula>
    </cfRule>
  </conditionalFormatting>
  <conditionalFormatting sqref="AC20">
    <cfRule type="expression" dxfId="440" priority="440">
      <formula>AE20="〇"</formula>
    </cfRule>
    <cfRule type="expression" dxfId="439" priority="441">
      <formula>AD20="〇"</formula>
    </cfRule>
  </conditionalFormatting>
  <conditionalFormatting sqref="AC21">
    <cfRule type="expression" dxfId="438" priority="438">
      <formula>AE21="〇"</formula>
    </cfRule>
    <cfRule type="expression" dxfId="437" priority="439">
      <formula>AD21="〇"</formula>
    </cfRule>
  </conditionalFormatting>
  <conditionalFormatting sqref="AC22">
    <cfRule type="expression" dxfId="436" priority="436">
      <formula>AE22="〇"</formula>
    </cfRule>
    <cfRule type="expression" dxfId="435" priority="437">
      <formula>AD22="〇"</formula>
    </cfRule>
  </conditionalFormatting>
  <conditionalFormatting sqref="AC23">
    <cfRule type="expression" dxfId="434" priority="434">
      <formula>AE23="〇"</formula>
    </cfRule>
    <cfRule type="expression" dxfId="433" priority="435">
      <formula>AD23="〇"</formula>
    </cfRule>
  </conditionalFormatting>
  <conditionalFormatting sqref="AC24">
    <cfRule type="expression" dxfId="432" priority="432">
      <formula>AE24="〇"</formula>
    </cfRule>
    <cfRule type="expression" dxfId="431" priority="433">
      <formula>AD24="〇"</formula>
    </cfRule>
  </conditionalFormatting>
  <conditionalFormatting sqref="AC25">
    <cfRule type="expression" dxfId="430" priority="430">
      <formula>AE25="〇"</formula>
    </cfRule>
    <cfRule type="expression" dxfId="429" priority="431">
      <formula>AD25="〇"</formula>
    </cfRule>
  </conditionalFormatting>
  <conditionalFormatting sqref="AC33">
    <cfRule type="expression" dxfId="428" priority="414">
      <formula>AE33="〇"</formula>
    </cfRule>
    <cfRule type="expression" dxfId="427" priority="415">
      <formula>AD33="〇"</formula>
    </cfRule>
  </conditionalFormatting>
  <conditionalFormatting sqref="AC34">
    <cfRule type="expression" dxfId="426" priority="412">
      <formula>AE34="〇"</formula>
    </cfRule>
    <cfRule type="expression" dxfId="425" priority="413">
      <formula>AD34="〇"</formula>
    </cfRule>
  </conditionalFormatting>
  <conditionalFormatting sqref="AC35">
    <cfRule type="expression" dxfId="424" priority="410">
      <formula>AE35="〇"</formula>
    </cfRule>
    <cfRule type="expression" dxfId="423" priority="411">
      <formula>AD35="〇"</formula>
    </cfRule>
  </conditionalFormatting>
  <conditionalFormatting sqref="AC26">
    <cfRule type="expression" dxfId="422" priority="428">
      <formula>AE26="〇"</formula>
    </cfRule>
    <cfRule type="expression" dxfId="421" priority="429">
      <formula>AD26="〇"</formula>
    </cfRule>
  </conditionalFormatting>
  <conditionalFormatting sqref="AC27">
    <cfRule type="expression" dxfId="420" priority="426">
      <formula>AE27="〇"</formula>
    </cfRule>
    <cfRule type="expression" dxfId="419" priority="427">
      <formula>AD27="〇"</formula>
    </cfRule>
  </conditionalFormatting>
  <conditionalFormatting sqref="AC28">
    <cfRule type="expression" dxfId="418" priority="424">
      <formula>AE28="〇"</formula>
    </cfRule>
    <cfRule type="expression" dxfId="417" priority="425">
      <formula>AD28="〇"</formula>
    </cfRule>
  </conditionalFormatting>
  <conditionalFormatting sqref="AC29">
    <cfRule type="expression" dxfId="416" priority="422">
      <formula>AE29="〇"</formula>
    </cfRule>
    <cfRule type="expression" dxfId="415" priority="423">
      <formula>AD29="〇"</formula>
    </cfRule>
  </conditionalFormatting>
  <conditionalFormatting sqref="AC30">
    <cfRule type="expression" dxfId="414" priority="420">
      <formula>AE30="〇"</formula>
    </cfRule>
    <cfRule type="expression" dxfId="413" priority="421">
      <formula>AD30="〇"</formula>
    </cfRule>
  </conditionalFormatting>
  <conditionalFormatting sqref="AC31">
    <cfRule type="expression" dxfId="412" priority="418">
      <formula>AE31="〇"</formula>
    </cfRule>
    <cfRule type="expression" dxfId="411" priority="419">
      <formula>AD31="〇"</formula>
    </cfRule>
  </conditionalFormatting>
  <conditionalFormatting sqref="AC32">
    <cfRule type="expression" dxfId="410" priority="416">
      <formula>AE32="〇"</formula>
    </cfRule>
    <cfRule type="expression" dxfId="409" priority="417">
      <formula>AD32="〇"</formula>
    </cfRule>
  </conditionalFormatting>
  <conditionalFormatting sqref="AC5:AC35">
    <cfRule type="containsText" dxfId="408" priority="409" operator="containsText" text="大会">
      <formula>NOT(ISERROR(SEARCH("大会",AC5)))</formula>
    </cfRule>
  </conditionalFormatting>
  <conditionalFormatting sqref="AK5">
    <cfRule type="expression" dxfId="407" priority="407">
      <formula>AM5="〇"</formula>
    </cfRule>
    <cfRule type="expression" dxfId="406" priority="408">
      <formula>AL5="〇"</formula>
    </cfRule>
  </conditionalFormatting>
  <conditionalFormatting sqref="AK6">
    <cfRule type="expression" dxfId="405" priority="405">
      <formula>AM6="〇"</formula>
    </cfRule>
    <cfRule type="expression" dxfId="404" priority="406">
      <formula>AL6="〇"</formula>
    </cfRule>
  </conditionalFormatting>
  <conditionalFormatting sqref="AK7">
    <cfRule type="expression" dxfId="403" priority="403">
      <formula>AM7="〇"</formula>
    </cfRule>
    <cfRule type="expression" dxfId="402" priority="404">
      <formula>AL7="〇"</formula>
    </cfRule>
  </conditionalFormatting>
  <conditionalFormatting sqref="AK8">
    <cfRule type="expression" dxfId="401" priority="401">
      <formula>AM8="〇"</formula>
    </cfRule>
    <cfRule type="expression" dxfId="400" priority="402">
      <formula>AL8="〇"</formula>
    </cfRule>
  </conditionalFormatting>
  <conditionalFormatting sqref="AK9">
    <cfRule type="expression" dxfId="399" priority="399">
      <formula>AM9="〇"</formula>
    </cfRule>
    <cfRule type="expression" dxfId="398" priority="400">
      <formula>AL9="〇"</formula>
    </cfRule>
  </conditionalFormatting>
  <conditionalFormatting sqref="AK10">
    <cfRule type="expression" dxfId="397" priority="397">
      <formula>AM10="〇"</formula>
    </cfRule>
    <cfRule type="expression" dxfId="396" priority="398">
      <formula>AL10="〇"</formula>
    </cfRule>
  </conditionalFormatting>
  <conditionalFormatting sqref="AK11">
    <cfRule type="expression" dxfId="395" priority="395">
      <formula>AM11="〇"</formula>
    </cfRule>
    <cfRule type="expression" dxfId="394" priority="396">
      <formula>AL11="〇"</formula>
    </cfRule>
  </conditionalFormatting>
  <conditionalFormatting sqref="AK12">
    <cfRule type="expression" dxfId="393" priority="393">
      <formula>AM12="〇"</formula>
    </cfRule>
    <cfRule type="expression" dxfId="392" priority="394">
      <formula>AL12="〇"</formula>
    </cfRule>
  </conditionalFormatting>
  <conditionalFormatting sqref="AK13">
    <cfRule type="expression" dxfId="391" priority="391">
      <formula>AM13="〇"</formula>
    </cfRule>
    <cfRule type="expression" dxfId="390" priority="392">
      <formula>AL13="〇"</formula>
    </cfRule>
  </conditionalFormatting>
  <conditionalFormatting sqref="AK14">
    <cfRule type="expression" dxfId="389" priority="389">
      <formula>AM14="〇"</formula>
    </cfRule>
    <cfRule type="expression" dxfId="388" priority="390">
      <formula>AL14="〇"</formula>
    </cfRule>
  </conditionalFormatting>
  <conditionalFormatting sqref="AK15">
    <cfRule type="expression" dxfId="387" priority="387">
      <formula>AM15="〇"</formula>
    </cfRule>
    <cfRule type="expression" dxfId="386" priority="388">
      <formula>AL15="〇"</formula>
    </cfRule>
  </conditionalFormatting>
  <conditionalFormatting sqref="AK16">
    <cfRule type="expression" dxfId="385" priority="385">
      <formula>AM16="〇"</formula>
    </cfRule>
    <cfRule type="expression" dxfId="384" priority="386">
      <formula>AL16="〇"</formula>
    </cfRule>
  </conditionalFormatting>
  <conditionalFormatting sqref="AK17">
    <cfRule type="expression" dxfId="383" priority="383">
      <formula>AM17="〇"</formula>
    </cfRule>
    <cfRule type="expression" dxfId="382" priority="384">
      <formula>AL17="〇"</formula>
    </cfRule>
  </conditionalFormatting>
  <conditionalFormatting sqref="AK18:AK21">
    <cfRule type="expression" dxfId="381" priority="381">
      <formula>AM18="〇"</formula>
    </cfRule>
    <cfRule type="expression" dxfId="380" priority="382">
      <formula>AL18="〇"</formula>
    </cfRule>
  </conditionalFormatting>
  <conditionalFormatting sqref="AK19">
    <cfRule type="expression" dxfId="379" priority="379">
      <formula>AM19="〇"</formula>
    </cfRule>
    <cfRule type="expression" dxfId="378" priority="380">
      <formula>AL19="〇"</formula>
    </cfRule>
  </conditionalFormatting>
  <conditionalFormatting sqref="AK20">
    <cfRule type="expression" dxfId="377" priority="377">
      <formula>AM20="〇"</formula>
    </cfRule>
    <cfRule type="expression" dxfId="376" priority="378">
      <formula>AL20="〇"</formula>
    </cfRule>
  </conditionalFormatting>
  <conditionalFormatting sqref="AK21">
    <cfRule type="expression" dxfId="375" priority="375">
      <formula>AM21="〇"</formula>
    </cfRule>
    <cfRule type="expression" dxfId="374" priority="376">
      <formula>AL21="〇"</formula>
    </cfRule>
  </conditionalFormatting>
  <conditionalFormatting sqref="AK22">
    <cfRule type="expression" dxfId="373" priority="373">
      <formula>AM22="〇"</formula>
    </cfRule>
    <cfRule type="expression" dxfId="372" priority="374">
      <formula>AL22="〇"</formula>
    </cfRule>
  </conditionalFormatting>
  <conditionalFormatting sqref="AK23">
    <cfRule type="expression" dxfId="371" priority="371">
      <formula>AM23="〇"</formula>
    </cfRule>
    <cfRule type="expression" dxfId="370" priority="372">
      <formula>AL23="〇"</formula>
    </cfRule>
  </conditionalFormatting>
  <conditionalFormatting sqref="AK24">
    <cfRule type="expression" dxfId="369" priority="369">
      <formula>AM24="〇"</formula>
    </cfRule>
    <cfRule type="expression" dxfId="368" priority="370">
      <formula>AL24="〇"</formula>
    </cfRule>
  </conditionalFormatting>
  <conditionalFormatting sqref="AK25">
    <cfRule type="expression" dxfId="367" priority="367">
      <formula>AM25="〇"</formula>
    </cfRule>
    <cfRule type="expression" dxfId="366" priority="368">
      <formula>AL25="〇"</formula>
    </cfRule>
  </conditionalFormatting>
  <conditionalFormatting sqref="AK33">
    <cfRule type="expression" dxfId="365" priority="351">
      <formula>AM33="〇"</formula>
    </cfRule>
    <cfRule type="expression" dxfId="364" priority="352">
      <formula>AL33="〇"</formula>
    </cfRule>
  </conditionalFormatting>
  <conditionalFormatting sqref="AK34">
    <cfRule type="expression" dxfId="363" priority="349">
      <formula>AM34="〇"</formula>
    </cfRule>
    <cfRule type="expression" dxfId="362" priority="350">
      <formula>AL34="〇"</formula>
    </cfRule>
  </conditionalFormatting>
  <conditionalFormatting sqref="AK35">
    <cfRule type="expression" dxfId="361" priority="347">
      <formula>AM35="〇"</formula>
    </cfRule>
    <cfRule type="expression" dxfId="360" priority="348">
      <formula>AL35="〇"</formula>
    </cfRule>
  </conditionalFormatting>
  <conditionalFormatting sqref="AK26">
    <cfRule type="expression" dxfId="359" priority="365">
      <formula>AM26="〇"</formula>
    </cfRule>
    <cfRule type="expression" dxfId="358" priority="366">
      <formula>AL26="〇"</formula>
    </cfRule>
  </conditionalFormatting>
  <conditionalFormatting sqref="AK27">
    <cfRule type="expression" dxfId="357" priority="363">
      <formula>AM27="〇"</formula>
    </cfRule>
    <cfRule type="expression" dxfId="356" priority="364">
      <formula>AL27="〇"</formula>
    </cfRule>
  </conditionalFormatting>
  <conditionalFormatting sqref="AK28">
    <cfRule type="expression" dxfId="355" priority="361">
      <formula>AM28="〇"</formula>
    </cfRule>
    <cfRule type="expression" dxfId="354" priority="362">
      <formula>AL28="〇"</formula>
    </cfRule>
  </conditionalFormatting>
  <conditionalFormatting sqref="AK29">
    <cfRule type="expression" dxfId="353" priority="359">
      <formula>AM29="〇"</formula>
    </cfRule>
    <cfRule type="expression" dxfId="352" priority="360">
      <formula>AL29="〇"</formula>
    </cfRule>
  </conditionalFormatting>
  <conditionalFormatting sqref="AK30">
    <cfRule type="expression" dxfId="351" priority="357">
      <formula>AM30="〇"</formula>
    </cfRule>
    <cfRule type="expression" dxfId="350" priority="358">
      <formula>AL30="〇"</formula>
    </cfRule>
  </conditionalFormatting>
  <conditionalFormatting sqref="AK31">
    <cfRule type="expression" dxfId="349" priority="355">
      <formula>AM31="〇"</formula>
    </cfRule>
    <cfRule type="expression" dxfId="348" priority="356">
      <formula>AL31="〇"</formula>
    </cfRule>
  </conditionalFormatting>
  <conditionalFormatting sqref="AK32">
    <cfRule type="expression" dxfId="347" priority="353">
      <formula>AM32="〇"</formula>
    </cfRule>
    <cfRule type="expression" dxfId="346" priority="354">
      <formula>AL32="〇"</formula>
    </cfRule>
  </conditionalFormatting>
  <conditionalFormatting sqref="AK5:AK35">
    <cfRule type="containsText" dxfId="345" priority="346" operator="containsText" text="大会">
      <formula>NOT(ISERROR(SEARCH("大会",AK5)))</formula>
    </cfRule>
  </conditionalFormatting>
  <conditionalFormatting sqref="AP5">
    <cfRule type="expression" dxfId="344" priority="344">
      <formula>AR5="〇"</formula>
    </cfRule>
    <cfRule type="expression" dxfId="343" priority="345">
      <formula>AQ5="〇"</formula>
    </cfRule>
  </conditionalFormatting>
  <conditionalFormatting sqref="AP6">
    <cfRule type="expression" dxfId="342" priority="342">
      <formula>AR6="〇"</formula>
    </cfRule>
    <cfRule type="expression" dxfId="341" priority="343">
      <formula>AQ6="〇"</formula>
    </cfRule>
  </conditionalFormatting>
  <conditionalFormatting sqref="AP7">
    <cfRule type="expression" dxfId="340" priority="340">
      <formula>AR7="〇"</formula>
    </cfRule>
    <cfRule type="expression" dxfId="339" priority="341">
      <formula>AQ7="〇"</formula>
    </cfRule>
  </conditionalFormatting>
  <conditionalFormatting sqref="AP8">
    <cfRule type="expression" dxfId="338" priority="338">
      <formula>AR8="〇"</formula>
    </cfRule>
    <cfRule type="expression" dxfId="337" priority="339">
      <formula>AQ8="〇"</formula>
    </cfRule>
  </conditionalFormatting>
  <conditionalFormatting sqref="AP9">
    <cfRule type="expression" dxfId="336" priority="336">
      <formula>AR9="〇"</formula>
    </cfRule>
    <cfRule type="expression" dxfId="335" priority="337">
      <formula>AQ9="〇"</formula>
    </cfRule>
  </conditionalFormatting>
  <conditionalFormatting sqref="AP10">
    <cfRule type="expression" dxfId="334" priority="334">
      <formula>AR10="〇"</formula>
    </cfRule>
    <cfRule type="expression" dxfId="333" priority="335">
      <formula>AQ10="〇"</formula>
    </cfRule>
  </conditionalFormatting>
  <conditionalFormatting sqref="AP11">
    <cfRule type="expression" dxfId="332" priority="332">
      <formula>AR11="〇"</formula>
    </cfRule>
    <cfRule type="expression" dxfId="331" priority="333">
      <formula>AQ11="〇"</formula>
    </cfRule>
  </conditionalFormatting>
  <conditionalFormatting sqref="AP12">
    <cfRule type="expression" dxfId="330" priority="330">
      <formula>AR12="〇"</formula>
    </cfRule>
    <cfRule type="expression" dxfId="329" priority="331">
      <formula>AQ12="〇"</formula>
    </cfRule>
  </conditionalFormatting>
  <conditionalFormatting sqref="AP13">
    <cfRule type="expression" dxfId="328" priority="328">
      <formula>AR13="〇"</formula>
    </cfRule>
    <cfRule type="expression" dxfId="327" priority="329">
      <formula>AQ13="〇"</formula>
    </cfRule>
  </conditionalFormatting>
  <conditionalFormatting sqref="AP14">
    <cfRule type="expression" dxfId="326" priority="326">
      <formula>AR14="〇"</formula>
    </cfRule>
    <cfRule type="expression" dxfId="325" priority="327">
      <formula>AQ14="〇"</formula>
    </cfRule>
  </conditionalFormatting>
  <conditionalFormatting sqref="AP15">
    <cfRule type="expression" dxfId="324" priority="324">
      <formula>AR15="〇"</formula>
    </cfRule>
    <cfRule type="expression" dxfId="323" priority="325">
      <formula>AQ15="〇"</formula>
    </cfRule>
  </conditionalFormatting>
  <conditionalFormatting sqref="AP16">
    <cfRule type="expression" dxfId="322" priority="322">
      <formula>AR16="〇"</formula>
    </cfRule>
    <cfRule type="expression" dxfId="321" priority="323">
      <formula>AQ16="〇"</formula>
    </cfRule>
  </conditionalFormatting>
  <conditionalFormatting sqref="AP17">
    <cfRule type="expression" dxfId="320" priority="320">
      <formula>AR17="〇"</formula>
    </cfRule>
    <cfRule type="expression" dxfId="319" priority="321">
      <formula>AQ17="〇"</formula>
    </cfRule>
  </conditionalFormatting>
  <conditionalFormatting sqref="AP18">
    <cfRule type="expression" dxfId="318" priority="318">
      <formula>AR18="〇"</formula>
    </cfRule>
    <cfRule type="expression" dxfId="317" priority="319">
      <formula>AQ18="〇"</formula>
    </cfRule>
  </conditionalFormatting>
  <conditionalFormatting sqref="AP19">
    <cfRule type="expression" dxfId="316" priority="316">
      <formula>AR19="〇"</formula>
    </cfRule>
    <cfRule type="expression" dxfId="315" priority="317">
      <formula>AQ19="〇"</formula>
    </cfRule>
  </conditionalFormatting>
  <conditionalFormatting sqref="AP20">
    <cfRule type="expression" dxfId="314" priority="314">
      <formula>AR20="〇"</formula>
    </cfRule>
    <cfRule type="expression" dxfId="313" priority="315">
      <formula>AQ20="〇"</formula>
    </cfRule>
  </conditionalFormatting>
  <conditionalFormatting sqref="AP21:AP25">
    <cfRule type="expression" dxfId="312" priority="312">
      <formula>AR21="〇"</formula>
    </cfRule>
    <cfRule type="expression" dxfId="311" priority="313">
      <formula>AQ21="〇"</formula>
    </cfRule>
  </conditionalFormatting>
  <conditionalFormatting sqref="AP22">
    <cfRule type="expression" dxfId="310" priority="310">
      <formula>AR22="〇"</formula>
    </cfRule>
    <cfRule type="expression" dxfId="309" priority="311">
      <formula>AQ22="〇"</formula>
    </cfRule>
  </conditionalFormatting>
  <conditionalFormatting sqref="AP23">
    <cfRule type="expression" dxfId="308" priority="308">
      <formula>AR23="〇"</formula>
    </cfRule>
    <cfRule type="expression" dxfId="307" priority="309">
      <formula>AQ23="〇"</formula>
    </cfRule>
  </conditionalFormatting>
  <conditionalFormatting sqref="AP24">
    <cfRule type="expression" dxfId="306" priority="306">
      <formula>AR24="〇"</formula>
    </cfRule>
    <cfRule type="expression" dxfId="305" priority="307">
      <formula>AQ24="〇"</formula>
    </cfRule>
  </conditionalFormatting>
  <conditionalFormatting sqref="AP25">
    <cfRule type="expression" dxfId="304" priority="304">
      <formula>AR25="〇"</formula>
    </cfRule>
    <cfRule type="expression" dxfId="303" priority="305">
      <formula>AQ25="〇"</formula>
    </cfRule>
  </conditionalFormatting>
  <conditionalFormatting sqref="AP33">
    <cfRule type="expression" dxfId="302" priority="288">
      <formula>AR33="〇"</formula>
    </cfRule>
    <cfRule type="expression" dxfId="301" priority="289">
      <formula>AQ33="〇"</formula>
    </cfRule>
  </conditionalFormatting>
  <conditionalFormatting sqref="AP34">
    <cfRule type="expression" dxfId="300" priority="286">
      <formula>AR34="〇"</formula>
    </cfRule>
    <cfRule type="expression" dxfId="299" priority="287">
      <formula>AQ34="〇"</formula>
    </cfRule>
  </conditionalFormatting>
  <conditionalFormatting sqref="AP35">
    <cfRule type="expression" dxfId="298" priority="284">
      <formula>AR35="〇"</formula>
    </cfRule>
    <cfRule type="expression" dxfId="297" priority="285">
      <formula>AQ35="〇"</formula>
    </cfRule>
  </conditionalFormatting>
  <conditionalFormatting sqref="AP26">
    <cfRule type="expression" dxfId="296" priority="302">
      <formula>AR26="〇"</formula>
    </cfRule>
    <cfRule type="expression" dxfId="295" priority="303">
      <formula>AQ26="〇"</formula>
    </cfRule>
  </conditionalFormatting>
  <conditionalFormatting sqref="AP27">
    <cfRule type="expression" dxfId="294" priority="300">
      <formula>AR27="〇"</formula>
    </cfRule>
    <cfRule type="expression" dxfId="293" priority="301">
      <formula>AQ27="〇"</formula>
    </cfRule>
  </conditionalFormatting>
  <conditionalFormatting sqref="AP28">
    <cfRule type="expression" dxfId="292" priority="298">
      <formula>AR28="〇"</formula>
    </cfRule>
    <cfRule type="expression" dxfId="291" priority="299">
      <formula>AQ28="〇"</formula>
    </cfRule>
  </conditionalFormatting>
  <conditionalFormatting sqref="AP29">
    <cfRule type="expression" dxfId="290" priority="296">
      <formula>AR29="〇"</formula>
    </cfRule>
    <cfRule type="expression" dxfId="289" priority="297">
      <formula>AQ29="〇"</formula>
    </cfRule>
  </conditionalFormatting>
  <conditionalFormatting sqref="AP30">
    <cfRule type="expression" dxfId="288" priority="294">
      <formula>AR30="〇"</formula>
    </cfRule>
    <cfRule type="expression" dxfId="287" priority="295">
      <formula>AQ30="〇"</formula>
    </cfRule>
  </conditionalFormatting>
  <conditionalFormatting sqref="AP31">
    <cfRule type="expression" dxfId="286" priority="292">
      <formula>AR31="〇"</formula>
    </cfRule>
    <cfRule type="expression" dxfId="285" priority="293">
      <formula>AQ31="〇"</formula>
    </cfRule>
  </conditionalFormatting>
  <conditionalFormatting sqref="AP32">
    <cfRule type="expression" dxfId="284" priority="290">
      <formula>AR32="〇"</formula>
    </cfRule>
    <cfRule type="expression" dxfId="283" priority="291">
      <formula>AQ32="〇"</formula>
    </cfRule>
  </conditionalFormatting>
  <conditionalFormatting sqref="AP5:AP35">
    <cfRule type="containsText" dxfId="282" priority="283" operator="containsText" text="大会">
      <formula>NOT(ISERROR(SEARCH("大会",AP5)))</formula>
    </cfRule>
  </conditionalFormatting>
  <conditionalFormatting sqref="AU5">
    <cfRule type="expression" dxfId="281" priority="281">
      <formula>AW5="〇"</formula>
    </cfRule>
    <cfRule type="expression" dxfId="280" priority="282">
      <formula>AV5="〇"</formula>
    </cfRule>
  </conditionalFormatting>
  <conditionalFormatting sqref="AU6">
    <cfRule type="expression" dxfId="279" priority="279">
      <formula>AW6="〇"</formula>
    </cfRule>
    <cfRule type="expression" dxfId="278" priority="280">
      <formula>AV6="〇"</formula>
    </cfRule>
  </conditionalFormatting>
  <conditionalFormatting sqref="AU7">
    <cfRule type="expression" dxfId="277" priority="277">
      <formula>AW7="〇"</formula>
    </cfRule>
    <cfRule type="expression" dxfId="276" priority="278">
      <formula>AV7="〇"</formula>
    </cfRule>
  </conditionalFormatting>
  <conditionalFormatting sqref="AU8">
    <cfRule type="expression" dxfId="275" priority="275">
      <formula>AW8="〇"</formula>
    </cfRule>
    <cfRule type="expression" dxfId="274" priority="276">
      <formula>AV8="〇"</formula>
    </cfRule>
  </conditionalFormatting>
  <conditionalFormatting sqref="AU9">
    <cfRule type="expression" dxfId="273" priority="273">
      <formula>AW9="〇"</formula>
    </cfRule>
    <cfRule type="expression" dxfId="272" priority="274">
      <formula>AV9="〇"</formula>
    </cfRule>
  </conditionalFormatting>
  <conditionalFormatting sqref="AU10">
    <cfRule type="expression" dxfId="271" priority="271">
      <formula>AW10="〇"</formula>
    </cfRule>
    <cfRule type="expression" dxfId="270" priority="272">
      <formula>AV10="〇"</formula>
    </cfRule>
  </conditionalFormatting>
  <conditionalFormatting sqref="AU11">
    <cfRule type="expression" dxfId="269" priority="269">
      <formula>AW11="〇"</formula>
    </cfRule>
    <cfRule type="expression" dxfId="268" priority="270">
      <formula>AV11="〇"</formula>
    </cfRule>
  </conditionalFormatting>
  <conditionalFormatting sqref="AU12">
    <cfRule type="expression" dxfId="267" priority="267">
      <formula>AW12="〇"</formula>
    </cfRule>
    <cfRule type="expression" dxfId="266" priority="268">
      <formula>AV12="〇"</formula>
    </cfRule>
  </conditionalFormatting>
  <conditionalFormatting sqref="AU13">
    <cfRule type="expression" dxfId="265" priority="265">
      <formula>AW13="〇"</formula>
    </cfRule>
    <cfRule type="expression" dxfId="264" priority="266">
      <formula>AV13="〇"</formula>
    </cfRule>
  </conditionalFormatting>
  <conditionalFormatting sqref="AU14">
    <cfRule type="expression" dxfId="263" priority="263">
      <formula>AW14="〇"</formula>
    </cfRule>
    <cfRule type="expression" dxfId="262" priority="264">
      <formula>AV14="〇"</formula>
    </cfRule>
  </conditionalFormatting>
  <conditionalFormatting sqref="AU15">
    <cfRule type="expression" dxfId="261" priority="261">
      <formula>AW15="〇"</formula>
    </cfRule>
    <cfRule type="expression" dxfId="260" priority="262">
      <formula>AV15="〇"</formula>
    </cfRule>
  </conditionalFormatting>
  <conditionalFormatting sqref="AU16">
    <cfRule type="expression" dxfId="259" priority="259">
      <formula>AW16="〇"</formula>
    </cfRule>
    <cfRule type="expression" dxfId="258" priority="260">
      <formula>AV16="〇"</formula>
    </cfRule>
  </conditionalFormatting>
  <conditionalFormatting sqref="AU17">
    <cfRule type="expression" dxfId="257" priority="257">
      <formula>AW17="〇"</formula>
    </cfRule>
    <cfRule type="expression" dxfId="256" priority="258">
      <formula>AV17="〇"</formula>
    </cfRule>
  </conditionalFormatting>
  <conditionalFormatting sqref="AU18">
    <cfRule type="expression" dxfId="255" priority="255">
      <formula>AW18="〇"</formula>
    </cfRule>
    <cfRule type="expression" dxfId="254" priority="256">
      <formula>AV18="〇"</formula>
    </cfRule>
  </conditionalFormatting>
  <conditionalFormatting sqref="AU19">
    <cfRule type="expression" dxfId="253" priority="253">
      <formula>AW19="〇"</formula>
    </cfRule>
    <cfRule type="expression" dxfId="252" priority="254">
      <formula>AV19="〇"</formula>
    </cfRule>
  </conditionalFormatting>
  <conditionalFormatting sqref="AU20">
    <cfRule type="expression" dxfId="251" priority="251">
      <formula>AW20="〇"</formula>
    </cfRule>
    <cfRule type="expression" dxfId="250" priority="252">
      <formula>AV20="〇"</formula>
    </cfRule>
  </conditionalFormatting>
  <conditionalFormatting sqref="AU21">
    <cfRule type="expression" dxfId="249" priority="249">
      <formula>AW21="〇"</formula>
    </cfRule>
    <cfRule type="expression" dxfId="248" priority="250">
      <formula>AV21="〇"</formula>
    </cfRule>
  </conditionalFormatting>
  <conditionalFormatting sqref="AU22">
    <cfRule type="expression" dxfId="247" priority="247">
      <formula>AW22="〇"</formula>
    </cfRule>
    <cfRule type="expression" dxfId="246" priority="248">
      <formula>AV22="〇"</formula>
    </cfRule>
  </conditionalFormatting>
  <conditionalFormatting sqref="AU23">
    <cfRule type="expression" dxfId="245" priority="245">
      <formula>AW23="〇"</formula>
    </cfRule>
    <cfRule type="expression" dxfId="244" priority="246">
      <formula>AV23="〇"</formula>
    </cfRule>
  </conditionalFormatting>
  <conditionalFormatting sqref="AU24">
    <cfRule type="expression" dxfId="243" priority="243">
      <formula>AW24="〇"</formula>
    </cfRule>
    <cfRule type="expression" dxfId="242" priority="244">
      <formula>AV24="〇"</formula>
    </cfRule>
  </conditionalFormatting>
  <conditionalFormatting sqref="AU25">
    <cfRule type="expression" dxfId="241" priority="241">
      <formula>AW25="〇"</formula>
    </cfRule>
    <cfRule type="expression" dxfId="240" priority="242">
      <formula>AV25="〇"</formula>
    </cfRule>
  </conditionalFormatting>
  <conditionalFormatting sqref="AU33">
    <cfRule type="expression" dxfId="239" priority="225">
      <formula>AW33="〇"</formula>
    </cfRule>
    <cfRule type="expression" dxfId="238" priority="226">
      <formula>AV33="〇"</formula>
    </cfRule>
  </conditionalFormatting>
  <conditionalFormatting sqref="AU34">
    <cfRule type="expression" dxfId="237" priority="223">
      <formula>AW34="〇"</formula>
    </cfRule>
    <cfRule type="expression" dxfId="236" priority="224">
      <formula>AV34="〇"</formula>
    </cfRule>
  </conditionalFormatting>
  <conditionalFormatting sqref="AU35">
    <cfRule type="expression" dxfId="235" priority="221">
      <formula>AW35="〇"</formula>
    </cfRule>
    <cfRule type="expression" dxfId="234" priority="222">
      <formula>AV35="〇"</formula>
    </cfRule>
  </conditionalFormatting>
  <conditionalFormatting sqref="AU26">
    <cfRule type="expression" dxfId="233" priority="239">
      <formula>AW26="〇"</formula>
    </cfRule>
    <cfRule type="expression" dxfId="232" priority="240">
      <formula>AV26="〇"</formula>
    </cfRule>
  </conditionalFormatting>
  <conditionalFormatting sqref="AU27">
    <cfRule type="expression" dxfId="231" priority="237">
      <formula>AW27="〇"</formula>
    </cfRule>
    <cfRule type="expression" dxfId="230" priority="238">
      <formula>AV27="〇"</formula>
    </cfRule>
  </conditionalFormatting>
  <conditionalFormatting sqref="AU28">
    <cfRule type="expression" dxfId="229" priority="235">
      <formula>AW28="〇"</formula>
    </cfRule>
    <cfRule type="expression" dxfId="228" priority="236">
      <formula>AV28="〇"</formula>
    </cfRule>
  </conditionalFormatting>
  <conditionalFormatting sqref="AU29">
    <cfRule type="expression" dxfId="227" priority="233">
      <formula>AW29="〇"</formula>
    </cfRule>
    <cfRule type="expression" dxfId="226" priority="234">
      <formula>AV29="〇"</formula>
    </cfRule>
  </conditionalFormatting>
  <conditionalFormatting sqref="AU30">
    <cfRule type="expression" dxfId="225" priority="231">
      <formula>AW30="〇"</formula>
    </cfRule>
    <cfRule type="expression" dxfId="224" priority="232">
      <formula>AV30="〇"</formula>
    </cfRule>
  </conditionalFormatting>
  <conditionalFormatting sqref="AU31">
    <cfRule type="expression" dxfId="223" priority="229">
      <formula>AW31="〇"</formula>
    </cfRule>
    <cfRule type="expression" dxfId="222" priority="230">
      <formula>AV31="〇"</formula>
    </cfRule>
  </conditionalFormatting>
  <conditionalFormatting sqref="AU32">
    <cfRule type="expression" dxfId="221" priority="227">
      <formula>AW32="〇"</formula>
    </cfRule>
    <cfRule type="expression" dxfId="220" priority="228">
      <formula>AV32="〇"</formula>
    </cfRule>
  </conditionalFormatting>
  <conditionalFormatting sqref="AU5:AU35">
    <cfRule type="containsText" dxfId="219" priority="220" operator="containsText" text="大会">
      <formula>NOT(ISERROR(SEARCH("大会",AU5)))</formula>
    </cfRule>
  </conditionalFormatting>
  <conditionalFormatting sqref="AZ5">
    <cfRule type="expression" dxfId="218" priority="218">
      <formula>BB5="〇"</formula>
    </cfRule>
    <cfRule type="expression" dxfId="217" priority="219">
      <formula>BA5="〇"</formula>
    </cfRule>
  </conditionalFormatting>
  <conditionalFormatting sqref="AZ6">
    <cfRule type="expression" dxfId="216" priority="216">
      <formula>BB6="〇"</formula>
    </cfRule>
    <cfRule type="expression" dxfId="215" priority="217">
      <formula>BA6="〇"</formula>
    </cfRule>
  </conditionalFormatting>
  <conditionalFormatting sqref="AZ7">
    <cfRule type="expression" dxfId="214" priority="214">
      <formula>BB7="〇"</formula>
    </cfRule>
    <cfRule type="expression" dxfId="213" priority="215">
      <formula>BA7="〇"</formula>
    </cfRule>
  </conditionalFormatting>
  <conditionalFormatting sqref="AZ8">
    <cfRule type="expression" dxfId="212" priority="212">
      <formula>BB8="〇"</formula>
    </cfRule>
    <cfRule type="expression" dxfId="211" priority="213">
      <formula>BA8="〇"</formula>
    </cfRule>
  </conditionalFormatting>
  <conditionalFormatting sqref="AZ9">
    <cfRule type="expression" dxfId="210" priority="210">
      <formula>BB9="〇"</formula>
    </cfRule>
    <cfRule type="expression" dxfId="209" priority="211">
      <formula>BA9="〇"</formula>
    </cfRule>
  </conditionalFormatting>
  <conditionalFormatting sqref="AZ10">
    <cfRule type="expression" dxfId="208" priority="208">
      <formula>BB10="〇"</formula>
    </cfRule>
    <cfRule type="expression" dxfId="207" priority="209">
      <formula>BA10="〇"</formula>
    </cfRule>
  </conditionalFormatting>
  <conditionalFormatting sqref="AZ11">
    <cfRule type="expression" dxfId="206" priority="206">
      <formula>BB11="〇"</formula>
    </cfRule>
    <cfRule type="expression" dxfId="205" priority="207">
      <formula>BA11="〇"</formula>
    </cfRule>
  </conditionalFormatting>
  <conditionalFormatting sqref="AZ12">
    <cfRule type="expression" dxfId="204" priority="204">
      <formula>BB12="〇"</formula>
    </cfRule>
    <cfRule type="expression" dxfId="203" priority="205">
      <formula>BA12="〇"</formula>
    </cfRule>
  </conditionalFormatting>
  <conditionalFormatting sqref="AZ13">
    <cfRule type="expression" dxfId="202" priority="202">
      <formula>BB13="〇"</formula>
    </cfRule>
    <cfRule type="expression" dxfId="201" priority="203">
      <formula>BA13="〇"</formula>
    </cfRule>
  </conditionalFormatting>
  <conditionalFormatting sqref="AZ14">
    <cfRule type="expression" dxfId="200" priority="200">
      <formula>BB14="〇"</formula>
    </cfRule>
    <cfRule type="expression" dxfId="199" priority="201">
      <formula>BA14="〇"</formula>
    </cfRule>
  </conditionalFormatting>
  <conditionalFormatting sqref="AZ15">
    <cfRule type="expression" dxfId="198" priority="198">
      <formula>BB15="〇"</formula>
    </cfRule>
    <cfRule type="expression" dxfId="197" priority="199">
      <formula>BA15="〇"</formula>
    </cfRule>
  </conditionalFormatting>
  <conditionalFormatting sqref="AZ16">
    <cfRule type="expression" dxfId="196" priority="196">
      <formula>BB16="〇"</formula>
    </cfRule>
    <cfRule type="expression" dxfId="195" priority="197">
      <formula>BA16="〇"</formula>
    </cfRule>
  </conditionalFormatting>
  <conditionalFormatting sqref="AZ17">
    <cfRule type="expression" dxfId="194" priority="194">
      <formula>BB17="〇"</formula>
    </cfRule>
    <cfRule type="expression" dxfId="193" priority="195">
      <formula>BA17="〇"</formula>
    </cfRule>
  </conditionalFormatting>
  <conditionalFormatting sqref="AZ18">
    <cfRule type="expression" dxfId="192" priority="192">
      <formula>BB18="〇"</formula>
    </cfRule>
    <cfRule type="expression" dxfId="191" priority="193">
      <formula>BA18="〇"</formula>
    </cfRule>
  </conditionalFormatting>
  <conditionalFormatting sqref="AZ19">
    <cfRule type="expression" dxfId="190" priority="190">
      <formula>BB19="〇"</formula>
    </cfRule>
    <cfRule type="expression" dxfId="189" priority="191">
      <formula>BA19="〇"</formula>
    </cfRule>
  </conditionalFormatting>
  <conditionalFormatting sqref="AZ20">
    <cfRule type="expression" dxfId="188" priority="188">
      <formula>BB20="〇"</formula>
    </cfRule>
    <cfRule type="expression" dxfId="187" priority="189">
      <formula>BA20="〇"</formula>
    </cfRule>
  </conditionalFormatting>
  <conditionalFormatting sqref="AZ21">
    <cfRule type="expression" dxfId="186" priority="186">
      <formula>BB21="〇"</formula>
    </cfRule>
    <cfRule type="expression" dxfId="185" priority="187">
      <formula>BA21="〇"</formula>
    </cfRule>
  </conditionalFormatting>
  <conditionalFormatting sqref="AZ22">
    <cfRule type="expression" dxfId="184" priority="184">
      <formula>BB22="〇"</formula>
    </cfRule>
    <cfRule type="expression" dxfId="183" priority="185">
      <formula>BA22="〇"</formula>
    </cfRule>
  </conditionalFormatting>
  <conditionalFormatting sqref="AZ23">
    <cfRule type="expression" dxfId="182" priority="182">
      <formula>BB23="〇"</formula>
    </cfRule>
    <cfRule type="expression" dxfId="181" priority="183">
      <formula>BA23="〇"</formula>
    </cfRule>
  </conditionalFormatting>
  <conditionalFormatting sqref="AZ24">
    <cfRule type="expression" dxfId="180" priority="180">
      <formula>BB24="〇"</formula>
    </cfRule>
    <cfRule type="expression" dxfId="179" priority="181">
      <formula>BA24="〇"</formula>
    </cfRule>
  </conditionalFormatting>
  <conditionalFormatting sqref="AZ25">
    <cfRule type="expression" dxfId="178" priority="178">
      <formula>BB25="〇"</formula>
    </cfRule>
    <cfRule type="expression" dxfId="177" priority="179">
      <formula>BA25="〇"</formula>
    </cfRule>
  </conditionalFormatting>
  <conditionalFormatting sqref="AZ33">
    <cfRule type="expression" dxfId="176" priority="162">
      <formula>BB33="〇"</formula>
    </cfRule>
    <cfRule type="expression" dxfId="175" priority="163">
      <formula>BA33="〇"</formula>
    </cfRule>
  </conditionalFormatting>
  <conditionalFormatting sqref="AZ34">
    <cfRule type="expression" dxfId="174" priority="160">
      <formula>BB34="〇"</formula>
    </cfRule>
    <cfRule type="expression" dxfId="173" priority="161">
      <formula>BA34="〇"</formula>
    </cfRule>
  </conditionalFormatting>
  <conditionalFormatting sqref="AZ35">
    <cfRule type="expression" dxfId="172" priority="158">
      <formula>BB35="〇"</formula>
    </cfRule>
    <cfRule type="expression" dxfId="171" priority="159">
      <formula>BA35="〇"</formula>
    </cfRule>
  </conditionalFormatting>
  <conditionalFormatting sqref="AZ26">
    <cfRule type="expression" dxfId="170" priority="176">
      <formula>BB26="〇"</formula>
    </cfRule>
    <cfRule type="expression" dxfId="169" priority="177">
      <formula>BA26="〇"</formula>
    </cfRule>
  </conditionalFormatting>
  <conditionalFormatting sqref="AZ27">
    <cfRule type="expression" dxfId="168" priority="174">
      <formula>BB27="〇"</formula>
    </cfRule>
    <cfRule type="expression" dxfId="167" priority="175">
      <formula>BA27="〇"</formula>
    </cfRule>
  </conditionalFormatting>
  <conditionalFormatting sqref="AZ28">
    <cfRule type="expression" dxfId="166" priority="172">
      <formula>BB28="〇"</formula>
    </cfRule>
    <cfRule type="expression" dxfId="165" priority="173">
      <formula>BA28="〇"</formula>
    </cfRule>
  </conditionalFormatting>
  <conditionalFormatting sqref="AZ29">
    <cfRule type="expression" dxfId="164" priority="170">
      <formula>BB29="〇"</formula>
    </cfRule>
    <cfRule type="expression" dxfId="163" priority="171">
      <formula>BA29="〇"</formula>
    </cfRule>
  </conditionalFormatting>
  <conditionalFormatting sqref="AZ30">
    <cfRule type="expression" dxfId="162" priority="168">
      <formula>BB30="〇"</formula>
    </cfRule>
    <cfRule type="expression" dxfId="161" priority="169">
      <formula>BA30="〇"</formula>
    </cfRule>
  </conditionalFormatting>
  <conditionalFormatting sqref="AZ31">
    <cfRule type="expression" dxfId="160" priority="166">
      <formula>BB31="〇"</formula>
    </cfRule>
    <cfRule type="expression" dxfId="159" priority="167">
      <formula>BA31="〇"</formula>
    </cfRule>
  </conditionalFormatting>
  <conditionalFormatting sqref="AZ32">
    <cfRule type="expression" dxfId="158" priority="164">
      <formula>BB32="〇"</formula>
    </cfRule>
    <cfRule type="expression" dxfId="157" priority="165">
      <formula>BA32="〇"</formula>
    </cfRule>
  </conditionalFormatting>
  <conditionalFormatting sqref="AZ5:AZ35">
    <cfRule type="containsText" dxfId="156" priority="157" operator="containsText" text="大会">
      <formula>NOT(ISERROR(SEARCH("大会",AZ5)))</formula>
    </cfRule>
  </conditionalFormatting>
  <conditionalFormatting sqref="BE5">
    <cfRule type="expression" dxfId="155" priority="155">
      <formula>BG5="〇"</formula>
    </cfRule>
    <cfRule type="expression" dxfId="154" priority="156">
      <formula>BF5="〇"</formula>
    </cfRule>
  </conditionalFormatting>
  <conditionalFormatting sqref="BE6">
    <cfRule type="expression" dxfId="153" priority="153">
      <formula>BG6="〇"</formula>
    </cfRule>
    <cfRule type="expression" dxfId="152" priority="154">
      <formula>BF6="〇"</formula>
    </cfRule>
  </conditionalFormatting>
  <conditionalFormatting sqref="BE7">
    <cfRule type="expression" dxfId="151" priority="151">
      <formula>BG7="〇"</formula>
    </cfRule>
    <cfRule type="expression" dxfId="150" priority="152">
      <formula>BF7="〇"</formula>
    </cfRule>
  </conditionalFormatting>
  <conditionalFormatting sqref="BE8">
    <cfRule type="expression" dxfId="149" priority="149">
      <formula>BG8="〇"</formula>
    </cfRule>
    <cfRule type="expression" dxfId="148" priority="150">
      <formula>BF8="〇"</formula>
    </cfRule>
  </conditionalFormatting>
  <conditionalFormatting sqref="BE9">
    <cfRule type="expression" dxfId="147" priority="147">
      <formula>BG9="〇"</formula>
    </cfRule>
    <cfRule type="expression" dxfId="146" priority="148">
      <formula>BF9="〇"</formula>
    </cfRule>
  </conditionalFormatting>
  <conditionalFormatting sqref="BE10">
    <cfRule type="expression" dxfId="145" priority="145">
      <formula>BG10="〇"</formula>
    </cfRule>
    <cfRule type="expression" dxfId="144" priority="146">
      <formula>BF10="〇"</formula>
    </cfRule>
  </conditionalFormatting>
  <conditionalFormatting sqref="BE11">
    <cfRule type="expression" dxfId="143" priority="143">
      <formula>BG11="〇"</formula>
    </cfRule>
    <cfRule type="expression" dxfId="142" priority="144">
      <formula>BF11="〇"</formula>
    </cfRule>
  </conditionalFormatting>
  <conditionalFormatting sqref="BE12">
    <cfRule type="expression" dxfId="141" priority="141">
      <formula>BG12="〇"</formula>
    </cfRule>
    <cfRule type="expression" dxfId="140" priority="142">
      <formula>BF12="〇"</formula>
    </cfRule>
  </conditionalFormatting>
  <conditionalFormatting sqref="BE13">
    <cfRule type="expression" dxfId="139" priority="139">
      <formula>BG13="〇"</formula>
    </cfRule>
    <cfRule type="expression" dxfId="138" priority="140">
      <formula>BF13="〇"</formula>
    </cfRule>
  </conditionalFormatting>
  <conditionalFormatting sqref="BE14">
    <cfRule type="expression" dxfId="137" priority="137">
      <formula>BG14="〇"</formula>
    </cfRule>
    <cfRule type="expression" dxfId="136" priority="138">
      <formula>BF14="〇"</formula>
    </cfRule>
  </conditionalFormatting>
  <conditionalFormatting sqref="BE15">
    <cfRule type="expression" dxfId="135" priority="135">
      <formula>BG15="〇"</formula>
    </cfRule>
    <cfRule type="expression" dxfId="134" priority="136">
      <formula>BF15="〇"</formula>
    </cfRule>
  </conditionalFormatting>
  <conditionalFormatting sqref="BE16">
    <cfRule type="expression" dxfId="133" priority="133">
      <formula>BG16="〇"</formula>
    </cfRule>
    <cfRule type="expression" dxfId="132" priority="134">
      <formula>BF16="〇"</formula>
    </cfRule>
  </conditionalFormatting>
  <conditionalFormatting sqref="BE17">
    <cfRule type="expression" dxfId="131" priority="131">
      <formula>BG17="〇"</formula>
    </cfRule>
    <cfRule type="expression" dxfId="130" priority="132">
      <formula>BF17="〇"</formula>
    </cfRule>
  </conditionalFormatting>
  <conditionalFormatting sqref="BE18">
    <cfRule type="expression" dxfId="129" priority="129">
      <formula>BG18="〇"</formula>
    </cfRule>
    <cfRule type="expression" dxfId="128" priority="130">
      <formula>BF18="〇"</formula>
    </cfRule>
  </conditionalFormatting>
  <conditionalFormatting sqref="BE19">
    <cfRule type="expression" dxfId="127" priority="127">
      <formula>BG19="〇"</formula>
    </cfRule>
    <cfRule type="expression" dxfId="126" priority="128">
      <formula>BF19="〇"</formula>
    </cfRule>
  </conditionalFormatting>
  <conditionalFormatting sqref="BE20">
    <cfRule type="expression" dxfId="125" priority="125">
      <formula>BG20="〇"</formula>
    </cfRule>
    <cfRule type="expression" dxfId="124" priority="126">
      <formula>BF20="〇"</formula>
    </cfRule>
  </conditionalFormatting>
  <conditionalFormatting sqref="BE21">
    <cfRule type="expression" dxfId="123" priority="123">
      <formula>BG21="〇"</formula>
    </cfRule>
    <cfRule type="expression" dxfId="122" priority="124">
      <formula>BF21="〇"</formula>
    </cfRule>
  </conditionalFormatting>
  <conditionalFormatting sqref="BE22">
    <cfRule type="expression" dxfId="121" priority="121">
      <formula>BG22="〇"</formula>
    </cfRule>
    <cfRule type="expression" dxfId="120" priority="122">
      <formula>BF22="〇"</formula>
    </cfRule>
  </conditionalFormatting>
  <conditionalFormatting sqref="BE23">
    <cfRule type="expression" dxfId="119" priority="119">
      <formula>BG23="〇"</formula>
    </cfRule>
    <cfRule type="expression" dxfId="118" priority="120">
      <formula>BF23="〇"</formula>
    </cfRule>
  </conditionalFormatting>
  <conditionalFormatting sqref="BE24">
    <cfRule type="expression" dxfId="117" priority="117">
      <formula>BG24="〇"</formula>
    </cfRule>
    <cfRule type="expression" dxfId="116" priority="118">
      <formula>BF24="〇"</formula>
    </cfRule>
  </conditionalFormatting>
  <conditionalFormatting sqref="BE25:BE28">
    <cfRule type="expression" dxfId="115" priority="115">
      <formula>BG25="〇"</formula>
    </cfRule>
    <cfRule type="expression" dxfId="114" priority="116">
      <formula>BF25="〇"</formula>
    </cfRule>
  </conditionalFormatting>
  <conditionalFormatting sqref="BE33">
    <cfRule type="expression" dxfId="113" priority="99">
      <formula>BG33="〇"</formula>
    </cfRule>
    <cfRule type="expression" dxfId="112" priority="100">
      <formula>BF33="〇"</formula>
    </cfRule>
  </conditionalFormatting>
  <conditionalFormatting sqref="BE34">
    <cfRule type="expression" dxfId="111" priority="97">
      <formula>BG34="〇"</formula>
    </cfRule>
    <cfRule type="expression" dxfId="110" priority="98">
      <formula>BF34="〇"</formula>
    </cfRule>
  </conditionalFormatting>
  <conditionalFormatting sqref="BE35">
    <cfRule type="expression" dxfId="109" priority="95">
      <formula>BG35="〇"</formula>
    </cfRule>
    <cfRule type="expression" dxfId="108" priority="96">
      <formula>BF35="〇"</formula>
    </cfRule>
  </conditionalFormatting>
  <conditionalFormatting sqref="BE26">
    <cfRule type="expression" dxfId="107" priority="113">
      <formula>BG26="〇"</formula>
    </cfRule>
    <cfRule type="expression" dxfId="106" priority="114">
      <formula>BF26="〇"</formula>
    </cfRule>
  </conditionalFormatting>
  <conditionalFormatting sqref="BE27">
    <cfRule type="expression" dxfId="105" priority="111">
      <formula>BG27="〇"</formula>
    </cfRule>
    <cfRule type="expression" dxfId="104" priority="112">
      <formula>BF27="〇"</formula>
    </cfRule>
  </conditionalFormatting>
  <conditionalFormatting sqref="BE28">
    <cfRule type="expression" dxfId="103" priority="109">
      <formula>BG28="〇"</formula>
    </cfRule>
    <cfRule type="expression" dxfId="102" priority="110">
      <formula>BF28="〇"</formula>
    </cfRule>
  </conditionalFormatting>
  <conditionalFormatting sqref="BE29">
    <cfRule type="expression" dxfId="101" priority="107">
      <formula>BG29="〇"</formula>
    </cfRule>
    <cfRule type="expression" dxfId="100" priority="108">
      <formula>BF29="〇"</formula>
    </cfRule>
  </conditionalFormatting>
  <conditionalFormatting sqref="BE30">
    <cfRule type="expression" dxfId="99" priority="105">
      <formula>BG30="〇"</formula>
    </cfRule>
    <cfRule type="expression" dxfId="98" priority="106">
      <formula>BF30="〇"</formula>
    </cfRule>
  </conditionalFormatting>
  <conditionalFormatting sqref="BE31">
    <cfRule type="expression" dxfId="97" priority="103">
      <formula>BG31="〇"</formula>
    </cfRule>
    <cfRule type="expression" dxfId="96" priority="104">
      <formula>BF31="〇"</formula>
    </cfRule>
  </conditionalFormatting>
  <conditionalFormatting sqref="BE32">
    <cfRule type="expression" dxfId="95" priority="101">
      <formula>BG32="〇"</formula>
    </cfRule>
    <cfRule type="expression" dxfId="94" priority="102">
      <formula>BF32="〇"</formula>
    </cfRule>
  </conditionalFormatting>
  <conditionalFormatting sqref="BE5:BE35">
    <cfRule type="containsText" dxfId="93" priority="94" operator="containsText" text="大会">
      <formula>NOT(ISERROR(SEARCH("大会",BE5)))</formula>
    </cfRule>
  </conditionalFormatting>
  <conditionalFormatting sqref="BJ5">
    <cfRule type="expression" dxfId="92" priority="92">
      <formula>BL5="〇"</formula>
    </cfRule>
    <cfRule type="expression" dxfId="91" priority="93">
      <formula>BK5="〇"</formula>
    </cfRule>
  </conditionalFormatting>
  <conditionalFormatting sqref="BJ6">
    <cfRule type="expression" dxfId="90" priority="90">
      <formula>BL6="〇"</formula>
    </cfRule>
    <cfRule type="expression" dxfId="89" priority="91">
      <formula>BK6="〇"</formula>
    </cfRule>
  </conditionalFormatting>
  <conditionalFormatting sqref="BJ7">
    <cfRule type="expression" dxfId="88" priority="88">
      <formula>BL7="〇"</formula>
    </cfRule>
    <cfRule type="expression" dxfId="87" priority="89">
      <formula>BK7="〇"</formula>
    </cfRule>
  </conditionalFormatting>
  <conditionalFormatting sqref="BJ8">
    <cfRule type="expression" dxfId="86" priority="86">
      <formula>BL8="〇"</formula>
    </cfRule>
    <cfRule type="expression" dxfId="85" priority="87">
      <formula>BK8="〇"</formula>
    </cfRule>
  </conditionalFormatting>
  <conditionalFormatting sqref="BJ9">
    <cfRule type="expression" dxfId="84" priority="84">
      <formula>BL9="〇"</formula>
    </cfRule>
    <cfRule type="expression" dxfId="83" priority="85">
      <formula>BK9="〇"</formula>
    </cfRule>
  </conditionalFormatting>
  <conditionalFormatting sqref="BJ10">
    <cfRule type="expression" dxfId="82" priority="82">
      <formula>BL10="〇"</formula>
    </cfRule>
    <cfRule type="expression" dxfId="81" priority="83">
      <formula>BK10="〇"</formula>
    </cfRule>
  </conditionalFormatting>
  <conditionalFormatting sqref="BJ11">
    <cfRule type="expression" dxfId="80" priority="80">
      <formula>BL11="〇"</formula>
    </cfRule>
    <cfRule type="expression" dxfId="79" priority="81">
      <formula>BK11="〇"</formula>
    </cfRule>
  </conditionalFormatting>
  <conditionalFormatting sqref="BJ12">
    <cfRule type="expression" dxfId="78" priority="78">
      <formula>BL12="〇"</formula>
    </cfRule>
    <cfRule type="expression" dxfId="77" priority="79">
      <formula>BK12="〇"</formula>
    </cfRule>
  </conditionalFormatting>
  <conditionalFormatting sqref="BJ13">
    <cfRule type="expression" dxfId="76" priority="76">
      <formula>BL13="〇"</formula>
    </cfRule>
    <cfRule type="expression" dxfId="75" priority="77">
      <formula>BK13="〇"</formula>
    </cfRule>
  </conditionalFormatting>
  <conditionalFormatting sqref="BJ14">
    <cfRule type="expression" dxfId="74" priority="74">
      <formula>BL14="〇"</formula>
    </cfRule>
    <cfRule type="expression" dxfId="73" priority="75">
      <formula>BK14="〇"</formula>
    </cfRule>
  </conditionalFormatting>
  <conditionalFormatting sqref="BJ15">
    <cfRule type="expression" dxfId="72" priority="72">
      <formula>BL15="〇"</formula>
    </cfRule>
    <cfRule type="expression" dxfId="71" priority="73">
      <formula>BK15="〇"</formula>
    </cfRule>
  </conditionalFormatting>
  <conditionalFormatting sqref="BJ16">
    <cfRule type="expression" dxfId="70" priority="70">
      <formula>BL16="〇"</formula>
    </cfRule>
    <cfRule type="expression" dxfId="69" priority="71">
      <formula>BK16="〇"</formula>
    </cfRule>
  </conditionalFormatting>
  <conditionalFormatting sqref="BJ17">
    <cfRule type="expression" dxfId="68" priority="68">
      <formula>BL17="〇"</formula>
    </cfRule>
    <cfRule type="expression" dxfId="67" priority="69">
      <formula>BK17="〇"</formula>
    </cfRule>
  </conditionalFormatting>
  <conditionalFormatting sqref="BJ18">
    <cfRule type="expression" dxfId="66" priority="66">
      <formula>BL18="〇"</formula>
    </cfRule>
    <cfRule type="expression" dxfId="65" priority="67">
      <formula>BK18="〇"</formula>
    </cfRule>
  </conditionalFormatting>
  <conditionalFormatting sqref="BJ19">
    <cfRule type="expression" dxfId="64" priority="64">
      <formula>BL19="〇"</formula>
    </cfRule>
    <cfRule type="expression" dxfId="63" priority="65">
      <formula>BK19="〇"</formula>
    </cfRule>
  </conditionalFormatting>
  <conditionalFormatting sqref="BJ20">
    <cfRule type="expression" dxfId="62" priority="62">
      <formula>BL20="〇"</formula>
    </cfRule>
    <cfRule type="expression" dxfId="61" priority="63">
      <formula>BK20="〇"</formula>
    </cfRule>
  </conditionalFormatting>
  <conditionalFormatting sqref="BJ21">
    <cfRule type="expression" dxfId="60" priority="60">
      <formula>BL21="〇"</formula>
    </cfRule>
    <cfRule type="expression" dxfId="59" priority="61">
      <formula>BK21="〇"</formula>
    </cfRule>
  </conditionalFormatting>
  <conditionalFormatting sqref="BJ22">
    <cfRule type="expression" dxfId="58" priority="58">
      <formula>BL22="〇"</formula>
    </cfRule>
    <cfRule type="expression" dxfId="57" priority="59">
      <formula>BK22="〇"</formula>
    </cfRule>
  </conditionalFormatting>
  <conditionalFormatting sqref="BJ23">
    <cfRule type="expression" dxfId="56" priority="56">
      <formula>BL23="〇"</formula>
    </cfRule>
    <cfRule type="expression" dxfId="55" priority="57">
      <formula>BK23="〇"</formula>
    </cfRule>
  </conditionalFormatting>
  <conditionalFormatting sqref="BJ24">
    <cfRule type="expression" dxfId="54" priority="54">
      <formula>BL24="〇"</formula>
    </cfRule>
    <cfRule type="expression" dxfId="53" priority="55">
      <formula>BK24="〇"</formula>
    </cfRule>
  </conditionalFormatting>
  <conditionalFormatting sqref="BJ25">
    <cfRule type="expression" dxfId="52" priority="52">
      <formula>BL25="〇"</formula>
    </cfRule>
    <cfRule type="expression" dxfId="51" priority="53">
      <formula>BK25="〇"</formula>
    </cfRule>
  </conditionalFormatting>
  <conditionalFormatting sqref="BJ33">
    <cfRule type="expression" dxfId="50" priority="36">
      <formula>BL33="〇"</formula>
    </cfRule>
    <cfRule type="expression" dxfId="49" priority="37">
      <formula>BK33="〇"</formula>
    </cfRule>
  </conditionalFormatting>
  <conditionalFormatting sqref="BJ34">
    <cfRule type="expression" dxfId="48" priority="34">
      <formula>BL34="〇"</formula>
    </cfRule>
    <cfRule type="expression" dxfId="47" priority="35">
      <formula>BK34="〇"</formula>
    </cfRule>
  </conditionalFormatting>
  <conditionalFormatting sqref="BJ35">
    <cfRule type="expression" dxfId="46" priority="32">
      <formula>BL35="〇"</formula>
    </cfRule>
    <cfRule type="expression" dxfId="45" priority="33">
      <formula>BK35="〇"</formula>
    </cfRule>
  </conditionalFormatting>
  <conditionalFormatting sqref="BJ26">
    <cfRule type="expression" dxfId="44" priority="50">
      <formula>BL26="〇"</formula>
    </cfRule>
    <cfRule type="expression" dxfId="43" priority="51">
      <formula>BK26="〇"</formula>
    </cfRule>
  </conditionalFormatting>
  <conditionalFormatting sqref="BJ27">
    <cfRule type="expression" dxfId="42" priority="48">
      <formula>BL27="〇"</formula>
    </cfRule>
    <cfRule type="expression" dxfId="41" priority="49">
      <formula>BK27="〇"</formula>
    </cfRule>
  </conditionalFormatting>
  <conditionalFormatting sqref="BJ28">
    <cfRule type="expression" dxfId="40" priority="46">
      <formula>BL28="〇"</formula>
    </cfRule>
    <cfRule type="expression" dxfId="39" priority="47">
      <formula>BK28="〇"</formula>
    </cfRule>
  </conditionalFormatting>
  <conditionalFormatting sqref="BJ29">
    <cfRule type="expression" dxfId="38" priority="44">
      <formula>BL29="〇"</formula>
    </cfRule>
    <cfRule type="expression" dxfId="37" priority="45">
      <formula>BK29="〇"</formula>
    </cfRule>
  </conditionalFormatting>
  <conditionalFormatting sqref="BJ30">
    <cfRule type="expression" dxfId="36" priority="42">
      <formula>BL30="〇"</formula>
    </cfRule>
    <cfRule type="expression" dxfId="35" priority="43">
      <formula>BK30="〇"</formula>
    </cfRule>
  </conditionalFormatting>
  <conditionalFormatting sqref="BJ31">
    <cfRule type="expression" dxfId="34" priority="40">
      <formula>BL31="〇"</formula>
    </cfRule>
    <cfRule type="expression" dxfId="33" priority="41">
      <formula>BK31="〇"</formula>
    </cfRule>
  </conditionalFormatting>
  <conditionalFormatting sqref="BJ32">
    <cfRule type="expression" dxfId="32" priority="38">
      <formula>BL32="〇"</formula>
    </cfRule>
    <cfRule type="expression" dxfId="31" priority="39">
      <formula>BK32="〇"</formula>
    </cfRule>
  </conditionalFormatting>
  <conditionalFormatting sqref="BJ5:BJ35">
    <cfRule type="containsText" dxfId="30" priority="31" operator="containsText" text="大会">
      <formula>NOT(ISERROR(SEARCH("大会",BJ5)))</formula>
    </cfRule>
  </conditionalFormatting>
  <conditionalFormatting sqref="C5:C35">
    <cfRule type="containsText" dxfId="29" priority="29" operator="containsText" text="日">
      <formula>NOT(ISERROR(SEARCH("日",C5)))</formula>
    </cfRule>
    <cfRule type="containsText" dxfId="28" priority="30" operator="containsText" text="土">
      <formula>NOT(ISERROR(SEARCH("土",C5)))</formula>
    </cfRule>
  </conditionalFormatting>
  <conditionalFormatting sqref="H5:H35">
    <cfRule type="containsText" dxfId="27" priority="27" operator="containsText" text="日">
      <formula>NOT(ISERROR(SEARCH("日",H5)))</formula>
    </cfRule>
    <cfRule type="containsText" dxfId="26" priority="28" operator="containsText" text="土">
      <formula>NOT(ISERROR(SEARCH("土",H5)))</formula>
    </cfRule>
  </conditionalFormatting>
  <conditionalFormatting sqref="M5:M35">
    <cfRule type="containsText" dxfId="25" priority="25" operator="containsText" text="日">
      <formula>NOT(ISERROR(SEARCH("日",M5)))</formula>
    </cfRule>
    <cfRule type="containsText" dxfId="24" priority="26" operator="containsText" text="土">
      <formula>NOT(ISERROR(SEARCH("土",M5)))</formula>
    </cfRule>
  </conditionalFormatting>
  <conditionalFormatting sqref="R5:R35">
    <cfRule type="containsText" dxfId="23" priority="23" operator="containsText" text="日">
      <formula>NOT(ISERROR(SEARCH("日",R5)))</formula>
    </cfRule>
    <cfRule type="containsText" dxfId="22" priority="24" operator="containsText" text="土">
      <formula>NOT(ISERROR(SEARCH("土",R5)))</formula>
    </cfRule>
  </conditionalFormatting>
  <conditionalFormatting sqref="W5:W35">
    <cfRule type="containsText" dxfId="21" priority="21" operator="containsText" text="日">
      <formula>NOT(ISERROR(SEARCH("日",W5)))</formula>
    </cfRule>
    <cfRule type="containsText" dxfId="20" priority="22" operator="containsText" text="土">
      <formula>NOT(ISERROR(SEARCH("土",W5)))</formula>
    </cfRule>
  </conditionalFormatting>
  <conditionalFormatting sqref="AB5:AB10 AB13:AB35">
    <cfRule type="containsText" dxfId="19" priority="19" operator="containsText" text="日">
      <formula>NOT(ISERROR(SEARCH("日",AB5)))</formula>
    </cfRule>
    <cfRule type="containsText" dxfId="18" priority="20" operator="containsText" text="土">
      <formula>NOT(ISERROR(SEARCH("土",AB5)))</formula>
    </cfRule>
  </conditionalFormatting>
  <conditionalFormatting sqref="AJ5:AJ15 AJ18:AJ35">
    <cfRule type="containsText" dxfId="17" priority="17" operator="containsText" text="日">
      <formula>NOT(ISERROR(SEARCH("日",AJ5)))</formula>
    </cfRule>
    <cfRule type="containsText" dxfId="16" priority="18" operator="containsText" text="土">
      <formula>NOT(ISERROR(SEARCH("土",AJ5)))</formula>
    </cfRule>
  </conditionalFormatting>
  <conditionalFormatting sqref="AO5">
    <cfRule type="containsText" dxfId="15" priority="15" operator="containsText" text="日">
      <formula>NOT(ISERROR(SEARCH("日",AO5)))</formula>
    </cfRule>
    <cfRule type="containsText" dxfId="14" priority="16" operator="containsText" text="土">
      <formula>NOT(ISERROR(SEARCH("土",AO5)))</formula>
    </cfRule>
  </conditionalFormatting>
  <conditionalFormatting sqref="AT5:AT10 AT12:AT35">
    <cfRule type="containsText" dxfId="13" priority="13" operator="containsText" text="日">
      <formula>NOT(ISERROR(SEARCH("日",AT5)))</formula>
    </cfRule>
    <cfRule type="containsText" dxfId="12" priority="14" operator="containsText" text="土">
      <formula>NOT(ISERROR(SEARCH("土",AT5)))</formula>
    </cfRule>
  </conditionalFormatting>
  <conditionalFormatting sqref="AY35">
    <cfRule type="containsText" dxfId="11" priority="11" operator="containsText" text="日">
      <formula>NOT(ISERROR(SEARCH("日",AY35)))</formula>
    </cfRule>
    <cfRule type="containsText" dxfId="10" priority="12" operator="containsText" text="土">
      <formula>NOT(ISERROR(SEARCH("土",AY35)))</formula>
    </cfRule>
  </conditionalFormatting>
  <conditionalFormatting sqref="BD35">
    <cfRule type="containsText" dxfId="9" priority="9" operator="containsText" text="日">
      <formula>NOT(ISERROR(SEARCH("日",BD35)))</formula>
    </cfRule>
    <cfRule type="containsText" dxfId="8" priority="10" operator="containsText" text="土">
      <formula>NOT(ISERROR(SEARCH("土",BD35)))</formula>
    </cfRule>
  </conditionalFormatting>
  <conditionalFormatting sqref="BI5:BI35">
    <cfRule type="containsText" dxfId="7" priority="7" operator="containsText" text="日">
      <formula>NOT(ISERROR(SEARCH("日",BI5)))</formula>
    </cfRule>
    <cfRule type="containsText" dxfId="6" priority="8" operator="containsText" text="土">
      <formula>NOT(ISERROR(SEARCH("土",BI5)))</formula>
    </cfRule>
  </conditionalFormatting>
  <conditionalFormatting sqref="AO6:AO35">
    <cfRule type="containsText" dxfId="5" priority="5" operator="containsText" text="日">
      <formula>NOT(ISERROR(SEARCH("日",AO6)))</formula>
    </cfRule>
    <cfRule type="containsText" dxfId="4" priority="6" operator="containsText" text="土">
      <formula>NOT(ISERROR(SEARCH("土",AO6)))</formula>
    </cfRule>
  </conditionalFormatting>
  <conditionalFormatting sqref="AY5:AY34">
    <cfRule type="containsText" dxfId="3" priority="3" operator="containsText" text="日">
      <formula>NOT(ISERROR(SEARCH("日",AY5)))</formula>
    </cfRule>
    <cfRule type="containsText" dxfId="2" priority="4" operator="containsText" text="土">
      <formula>NOT(ISERROR(SEARCH("土",AY5)))</formula>
    </cfRule>
  </conditionalFormatting>
  <conditionalFormatting sqref="BD5:BD34">
    <cfRule type="containsText" dxfId="1" priority="1" operator="containsText" text="日">
      <formula>NOT(ISERROR(SEARCH("日",BD5)))</formula>
    </cfRule>
    <cfRule type="containsText" dxfId="0" priority="2" operator="containsText" text="土">
      <formula>NOT(ISERROR(SEARCH("土",BD5)))</formula>
    </cfRule>
  </conditionalFormatting>
  <dataValidations count="2">
    <dataValidation type="list" allowBlank="1" showInputMessage="1" showErrorMessage="1" sqref="E5:F35 J5:K35 O5:P35 T5:U35 Y5:Z35 AD5:AE35 AL5:AM35 AQ5:AR35 AV5:AW35 BA5:BB35 BF5:BG35 BK5:BL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D10" sqref="D10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 t="str">
        <f>VLOOKUP($B12,年間計画!$B$5:$BM$35,5*$D$40+$E$40+2)</f>
        <v>　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【休養日】</v>
      </c>
      <c r="K28" s="113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練習試合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練習試合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2</v>
      </c>
      <c r="N39" s="68">
        <f>COUNTIF(N9:N38,"◎")</f>
        <v>0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811" priority="2" operator="equal">
      <formula>0</formula>
    </cfRule>
  </conditionalFormatting>
  <conditionalFormatting sqref="J9:K38">
    <cfRule type="containsText" dxfId="8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練習試合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　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練習試合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 t="str">
        <f>VLOOKUP($B23,年間計画!$B$5:$BM$35,5*$D$40+$E$40+2)</f>
        <v>〇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大会：霧島盆地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大会：霧島盆地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 t="str">
        <f>VLOOKUP($B27,年間計画!$B$5:$BM$35,5*$D$40+$E$40+4)</f>
        <v>◎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大会：霧島山麓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6</v>
      </c>
      <c r="N39" s="68">
        <f>COUNTIF(N9:N38,"◎")</f>
        <v>3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809" priority="2" operator="equal">
      <formula>0</formula>
    </cfRule>
  </conditionalFormatting>
  <conditionalFormatting sqref="J9:K38">
    <cfRule type="containsText" dxfId="80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練習試合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大会：地区中総体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大会：地区中総体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大会：地区中総体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807" priority="2" operator="equal">
      <formula>0</formula>
    </cfRule>
  </conditionalFormatting>
  <conditionalFormatting sqref="J9:K38">
    <cfRule type="containsText" dxfId="80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【休養日】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805" priority="2" operator="equal">
      <formula>0</formula>
    </cfRule>
  </conditionalFormatting>
  <conditionalFormatting sqref="J9:K38">
    <cfRule type="containsText" dxfId="80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【学校閉庁日】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【学校閉庁日】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【学校閉庁日】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【休養日】</v>
      </c>
      <c r="K25" s="113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803" priority="2" operator="equal">
      <formula>0</formula>
    </cfRule>
  </conditionalFormatting>
  <conditionalFormatting sqref="J9:K38">
    <cfRule type="containsText" dxfId="80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大会：チャレンジ杯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 t="str">
        <f>VLOOKUP($B9,年間計画!$B$5:$BM$35,5*$D$40+$E$40+4)</f>
        <v>◎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〇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大会：地区秋季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大会：地区秋季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大会：地区秋季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4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801" priority="2" operator="equal">
      <formula>0</formula>
    </cfRule>
  </conditionalFormatting>
  <conditionalFormatting sqref="J9:K38">
    <cfRule type="containsText" dxfId="80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女子バレーボール 部　</v>
      </c>
      <c r="F4" s="124"/>
      <c r="G4" s="125"/>
      <c r="H4" s="129" t="s">
        <v>37</v>
      </c>
      <c r="I4" s="123" t="str">
        <f>+年間計画!S2</f>
        <v>加藤　慎一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【テスト休み】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99" priority="2" operator="equal">
      <formula>0</formula>
    </cfRule>
  </conditionalFormatting>
  <conditionalFormatting sqref="J9:K38">
    <cfRule type="containsText" dxfId="79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koumu</cp:lastModifiedBy>
  <cp:lastPrinted>2019-06-04T03:24:57Z</cp:lastPrinted>
  <dcterms:created xsi:type="dcterms:W3CDTF">2018-09-10T11:12:31Z</dcterms:created>
  <dcterms:modified xsi:type="dcterms:W3CDTF">2019-06-05T06:01:19Z</dcterms:modified>
</cp:coreProperties>
</file>