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9200" windowHeight="7155" tabRatio="800" activeTab="2"/>
  </bookViews>
  <sheets>
    <sheet name="様式①_生徒申込み" sheetId="1" r:id="rId1"/>
    <sheet name="様式②_教員・保護者申込み" sheetId="2" r:id="rId2"/>
    <sheet name="様式③_申込書鑑" sheetId="3" r:id="rId3"/>
    <sheet name="様式①の修正方法" sheetId="4" r:id="rId4"/>
    <sheet name="様式②の修正方法" sheetId="5" r:id="rId5"/>
  </sheets>
  <externalReferences>
    <externalReference r:id="rId8"/>
  </externalReferences>
  <definedNames>
    <definedName name="_xlfn.IFERROR" hidden="1">#NAME?</definedName>
    <definedName name="_xlnm.Print_Area" localSheetId="0">'様式①_生徒申込み'!$A$1:$L$61</definedName>
    <definedName name="_xlnm.Print_Area" localSheetId="3">'様式①の修正方法'!$A$1:$O$62</definedName>
    <definedName name="_xlnm.Print_Area" localSheetId="1">'様式②_教員・保護者申込み'!$A$1:$R$60</definedName>
    <definedName name="_xlnm.Print_Area" localSheetId="4">'様式②の修正方法'!$A$1:$T$60</definedName>
    <definedName name="_xlnm.Print_Area" localSheetId="2">'様式③_申込書鑑'!$A$1:$Q$40</definedName>
    <definedName name="_xlnm.Print_Titles" localSheetId="0">'様式①_生徒申込み'!$1:$8</definedName>
    <definedName name="_xlnm.Print_Titles" localSheetId="3">'様式①の修正方法'!$1:$8</definedName>
    <definedName name="性別">#REF!</definedName>
  </definedNames>
  <calcPr fullCalcOnLoad="1"/>
</workbook>
</file>

<file path=xl/comments3.xml><?xml version="1.0" encoding="utf-8"?>
<comments xmlns="http://schemas.openxmlformats.org/spreadsheetml/2006/main">
  <authors>
    <author>宮崎県教育庁</author>
  </authors>
  <commentList>
    <comment ref="J5" authorId="0">
      <text>
        <r>
          <rPr>
            <sz val="14"/>
            <rFont val="ＭＳ Ｐゴシック"/>
            <family val="3"/>
          </rPr>
          <t>日南市立など
記入して下さい。</t>
        </r>
      </text>
    </comment>
  </commentList>
</comments>
</file>

<file path=xl/sharedStrings.xml><?xml version="1.0" encoding="utf-8"?>
<sst xmlns="http://schemas.openxmlformats.org/spreadsheetml/2006/main" count="211" uniqueCount="108">
  <si>
    <t>番号</t>
  </si>
  <si>
    <t>氏名（名）</t>
  </si>
  <si>
    <t>性別</t>
  </si>
  <si>
    <t>中学校名</t>
  </si>
  <si>
    <t>中学校</t>
  </si>
  <si>
    <t>フルネーム</t>
  </si>
  <si>
    <t>例</t>
  </si>
  <si>
    <t>男</t>
  </si>
  <si>
    <t>希望数</t>
  </si>
  <si>
    <t>※氏名の前後にはスペースを入れないでください。</t>
  </si>
  <si>
    <t>太郎</t>
  </si>
  <si>
    <t>和子</t>
  </si>
  <si>
    <t>区分</t>
  </si>
  <si>
    <t>保護者</t>
  </si>
  <si>
    <t>年</t>
  </si>
  <si>
    <t>月</t>
  </si>
  <si>
    <t>日</t>
  </si>
  <si>
    <t>中学校名</t>
  </si>
  <si>
    <t>校 長 名</t>
  </si>
  <si>
    <t>　このことについて、下記のとおり申し込みいたします。</t>
  </si>
  <si>
    <t>記</t>
  </si>
  <si>
    <t>学校名</t>
  </si>
  <si>
    <t>住　所</t>
  </si>
  <si>
    <t>電話番号</t>
  </si>
  <si>
    <t>ＦＡＸ番号</t>
  </si>
  <si>
    <t>参加予定
保護者数</t>
  </si>
  <si>
    <t>通信欄</t>
  </si>
  <si>
    <t>参加予定
教員数</t>
  </si>
  <si>
    <t>※氏名の前後にはスペースを入れないでください。また、引率教員もこの一覧に含めて入力してください。</t>
  </si>
  <si>
    <t>氏名（姓）</t>
  </si>
  <si>
    <t>宮崎県立日南振徳高等学校長　殿</t>
  </si>
  <si>
    <t xml:space="preserve"> 参加予定生徒数（希望コース毎）</t>
  </si>
  <si>
    <t>商業系</t>
  </si>
  <si>
    <t>日南</t>
  </si>
  <si>
    <t>返信用メールアドレス</t>
  </si>
  <si>
    <t>【様式③】</t>
  </si>
  <si>
    <t>福祉系</t>
  </si>
  <si>
    <t>地域農業科</t>
  </si>
  <si>
    <t>作物栽培</t>
  </si>
  <si>
    <t>食品加工</t>
  </si>
  <si>
    <t>機械科</t>
  </si>
  <si>
    <t>電気科</t>
  </si>
  <si>
    <t>経営情報科</t>
  </si>
  <si>
    <t>合計</t>
  </si>
  <si>
    <t xml:space="preserve"> 男　子</t>
  </si>
  <si>
    <t xml:space="preserve"> 女　子</t>
  </si>
  <si>
    <t xml:space="preserve"> 合　計</t>
  </si>
  <si>
    <t>参加予定生徒数（性別毎）</t>
  </si>
  <si>
    <t>〒</t>
  </si>
  <si>
    <t>【様式①】</t>
  </si>
  <si>
    <t>宮崎</t>
  </si>
  <si>
    <t>日南</t>
  </si>
  <si>
    <t>南</t>
  </si>
  <si>
    <t>都井</t>
  </si>
  <si>
    <t>幸島</t>
  </si>
  <si>
    <t>県太郎</t>
  </si>
  <si>
    <t>ひなた</t>
  </si>
  <si>
    <t>那珂子</t>
  </si>
  <si>
    <t>美咲</t>
  </si>
  <si>
    <t>渉</t>
  </si>
  <si>
    <t>男</t>
  </si>
  <si>
    <t>女</t>
  </si>
  <si>
    <t>○</t>
  </si>
  <si>
    <r>
      <t xml:space="preserve">中学校名
</t>
    </r>
    <r>
      <rPr>
        <sz val="9"/>
        <color indexed="10"/>
        <rFont val="ＭＳ Ｐゴシック"/>
        <family val="3"/>
      </rPr>
      <t>（○○立は省略）</t>
    </r>
  </si>
  <si>
    <t>令和元年度　日南振徳高校　一日体験入学　</t>
  </si>
  <si>
    <t>【様式②】</t>
  </si>
  <si>
    <t>令和</t>
  </si>
  <si>
    <t>第１希望</t>
  </si>
  <si>
    <t>第２希望</t>
  </si>
  <si>
    <t>第２希望</t>
  </si>
  <si>
    <t>第１希望</t>
  </si>
  <si>
    <t>第１</t>
  </si>
  <si>
    <t>第２</t>
  </si>
  <si>
    <t>第３</t>
  </si>
  <si>
    <t>生徒氏名</t>
  </si>
  <si>
    <t>日南　太郎</t>
  </si>
  <si>
    <t>保護者</t>
  </si>
  <si>
    <t>第1希望</t>
  </si>
  <si>
    <t>第2希望</t>
  </si>
  <si>
    <t>体験授業　希望学科</t>
  </si>
  <si>
    <t>生徒の体験授業　希望学科</t>
  </si>
  <si>
    <t>宮崎　県太郎</t>
  </si>
  <si>
    <t>日南　ひなた</t>
  </si>
  <si>
    <t>波恵</t>
  </si>
  <si>
    <t>南　那珂子</t>
  </si>
  <si>
    <t>南</t>
  </si>
  <si>
    <t>カナ</t>
  </si>
  <si>
    <t>都井　美咲</t>
  </si>
  <si>
    <t>幸島　渉</t>
  </si>
  <si>
    <t>明都</t>
  </si>
  <si>
    <t>港太朗</t>
  </si>
  <si>
    <t>令和２年度　日南振徳高校　一日体験入学　</t>
  </si>
  <si>
    <t>商業科</t>
  </si>
  <si>
    <t>福祉科</t>
  </si>
  <si>
    <t>15:40以降の希望（予定）</t>
  </si>
  <si>
    <t>担当者　氏　名</t>
  </si>
  <si>
    <t>職</t>
  </si>
  <si>
    <t>緊急連絡先</t>
  </si>
  <si>
    <t>Ａ　
教科・学科内容相談会</t>
  </si>
  <si>
    <t>Ｂ　
教育相談等個別相談</t>
  </si>
  <si>
    <t>Ｃ　
高校卒業後の進路相談会</t>
  </si>
  <si>
    <t>B
教育相談等個別相談</t>
  </si>
  <si>
    <t>〇</t>
  </si>
  <si>
    <t>保護者申込</t>
  </si>
  <si>
    <t>※今回は保護者・引率教員の参加を遠慮していただく関係で、生徒に緊急事態が起きた際、中学校に連絡します。その際の窓口として、当日確実に連絡のとれる職員名をお願いします。</t>
  </si>
  <si>
    <t>保護者の事前申込み</t>
  </si>
  <si>
    <t>保護者申込み</t>
  </si>
  <si>
    <t>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</si>
</sst>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&quot;&quot;子&quot;\ General\ &quot;人&quot;"/>
    <numFmt numFmtId="177" formatCode="&quot;女&quot;&quot;子&quot;\ General&quot;人&quot;"/>
    <numFmt numFmtId="178" formatCode="General&quot;人&quot;"/>
    <numFmt numFmtId="179" formatCode="&quot;計&quot;\ General\ &quot;人&quot;"/>
    <numFmt numFmtId="180" formatCode="&quot;教員&quot;\ General\ &quot;人&quot;"/>
    <numFmt numFmtId="181" formatCode="&quot;保護者&quot;\ General&quot;人&quot;"/>
    <numFmt numFmtId="182" formatCode="General&quot;中学校&quot;"/>
    <numFmt numFmtId="183" formatCode="0_);[Red]\(0\)"/>
    <numFmt numFmtId="184" formatCode="&quot;B &quot;\ General&quot;人&quot;"/>
    <numFmt numFmtId="185" formatCode="&quot;C &quot;\ General\ &quot;人&quot;"/>
    <numFmt numFmtId="186" formatCode="[&lt;=999]000;[&lt;=9999]000\-00;000\-0000"/>
    <numFmt numFmtId="187" formatCode="&quot;D &quot;\ General&quot;人&quot;"/>
    <numFmt numFmtId="188" formatCode="&quot;E &quot;\ General\ &quot;人&quot;"/>
    <numFmt numFmtId="189" formatCode="&quot;Ａ &quot;\ General&quot;人&quot;"/>
    <numFmt numFmtId="190" formatCode="&quot;Ｂ &quot;\ General\ &quot;人&quot;"/>
    <numFmt numFmtId="191" formatCode="&quot;Ｃ &quot;\ General&quot;人&quot;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10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10.5"/>
      <color indexed="9"/>
      <name val="ＭＳ Ｐゴシック"/>
      <family val="3"/>
    </font>
    <font>
      <sz val="9"/>
      <name val="Meiryo UI"/>
      <family val="3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.5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rgb="FFFF0000"/>
      <name val="Calibri"/>
      <family val="3"/>
    </font>
    <font>
      <sz val="10.5"/>
      <color theme="1"/>
      <name val="ＭＳ 明朝"/>
      <family val="1"/>
    </font>
    <font>
      <sz val="9"/>
      <color theme="1"/>
      <name val="Calibri"/>
      <family val="3"/>
    </font>
    <font>
      <sz val="14"/>
      <color theme="1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Calibri"/>
      <family val="3"/>
    </font>
    <font>
      <sz val="8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8"/>
      <color theme="1"/>
      <name val="Calibri"/>
      <family val="3"/>
    </font>
    <font>
      <sz val="20"/>
      <color theme="1"/>
      <name val="ＭＳ Ｐゴシック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10.5"/>
      <color theme="0"/>
      <name val="ＭＳ Ｐゴシック"/>
      <family val="3"/>
    </font>
    <font>
      <sz val="11"/>
      <color theme="0"/>
      <name val="ＭＳ Ｐゴシック"/>
      <family val="3"/>
    </font>
    <font>
      <sz val="16"/>
      <color theme="1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 style="dashed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n"/>
      <right style="medium"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 style="thin"/>
      <top style="thick">
        <color rgb="FFFF0000"/>
      </top>
      <bottom style="thick">
        <color rgb="FFFF0000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theme="9"/>
      </left>
      <right>
        <color indexed="63"/>
      </right>
      <top style="thick">
        <color theme="9"/>
      </top>
      <bottom style="thick">
        <color theme="9"/>
      </bottom>
    </border>
    <border>
      <left style="dashed"/>
      <right style="thin"/>
      <top style="thick">
        <color theme="9"/>
      </top>
      <bottom style="thick">
        <color theme="9"/>
      </bottom>
    </border>
    <border>
      <left style="thin"/>
      <right style="thin"/>
      <top style="thick">
        <color theme="9"/>
      </top>
      <bottom style="thick">
        <color theme="9"/>
      </bottom>
    </border>
    <border>
      <left style="thin"/>
      <right style="thick">
        <color theme="9"/>
      </right>
      <top style="thick">
        <color theme="9"/>
      </top>
      <bottom style="thick">
        <color theme="9"/>
      </bottom>
    </border>
    <border>
      <left style="thick">
        <color theme="9"/>
      </left>
      <right style="thin"/>
      <top style="thick">
        <color theme="9"/>
      </top>
      <bottom style="thick">
        <color theme="9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6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top"/>
    </xf>
    <xf numFmtId="0" fontId="64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67" fillId="4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178" fontId="0" fillId="0" borderId="0" xfId="0" applyNumberFormat="1" applyFill="1" applyBorder="1" applyAlignment="1">
      <alignment horizontal="center" vertical="center"/>
    </xf>
    <xf numFmtId="0" fontId="72" fillId="0" borderId="0" xfId="61" applyFont="1" applyAlignment="1">
      <alignment vertical="center"/>
      <protection/>
    </xf>
    <xf numFmtId="183" fontId="72" fillId="0" borderId="0" xfId="61" applyNumberFormat="1" applyFont="1" applyAlignment="1">
      <alignment horizontal="center" vertical="center"/>
      <protection/>
    </xf>
    <xf numFmtId="0" fontId="72" fillId="0" borderId="0" xfId="61" applyFont="1" applyAlignment="1">
      <alignment horizontal="center" vertical="center"/>
      <protection/>
    </xf>
    <xf numFmtId="0" fontId="72" fillId="0" borderId="0" xfId="61" applyFont="1" applyAlignment="1">
      <alignment horizontal="right" vertical="center"/>
      <protection/>
    </xf>
    <xf numFmtId="0" fontId="70" fillId="0" borderId="0" xfId="61" applyFont="1">
      <alignment vertical="center"/>
      <protection/>
    </xf>
    <xf numFmtId="0" fontId="71" fillId="0" borderId="0" xfId="61" applyFont="1" applyAlignment="1">
      <alignment horizontal="left" vertical="center"/>
      <protection/>
    </xf>
    <xf numFmtId="0" fontId="71" fillId="0" borderId="0" xfId="61" applyFont="1" applyAlignment="1">
      <alignment vertical="center"/>
      <protection/>
    </xf>
    <xf numFmtId="0" fontId="70" fillId="0" borderId="0" xfId="61" applyFont="1" applyAlignment="1">
      <alignment horizontal="left" vertical="center"/>
      <protection/>
    </xf>
    <xf numFmtId="0" fontId="71" fillId="0" borderId="0" xfId="61" applyFont="1" applyAlignment="1">
      <alignment horizontal="center" vertical="center"/>
      <protection/>
    </xf>
    <xf numFmtId="0" fontId="72" fillId="0" borderId="0" xfId="61" applyFont="1" applyAlignment="1">
      <alignment horizontal="justify" vertical="center"/>
      <protection/>
    </xf>
    <xf numFmtId="0" fontId="72" fillId="0" borderId="0" xfId="61" applyFont="1" applyAlignment="1">
      <alignment horizontal="left" vertical="center"/>
      <protection/>
    </xf>
    <xf numFmtId="0" fontId="70" fillId="0" borderId="0" xfId="61" applyFont="1" applyAlignment="1">
      <alignment horizontal="center" vertical="center"/>
      <protection/>
    </xf>
    <xf numFmtId="0" fontId="72" fillId="0" borderId="15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27" xfId="61" applyFont="1" applyBorder="1" applyAlignment="1">
      <alignment horizontal="center" vertical="center" wrapText="1"/>
      <protection/>
    </xf>
    <xf numFmtId="0" fontId="72" fillId="0" borderId="28" xfId="61" applyFont="1" applyBorder="1" applyAlignment="1">
      <alignment vertical="center"/>
      <protection/>
    </xf>
    <xf numFmtId="0" fontId="72" fillId="0" borderId="28" xfId="61" applyFont="1" applyBorder="1" applyAlignment="1">
      <alignment vertical="center" wrapText="1"/>
      <protection/>
    </xf>
    <xf numFmtId="0" fontId="72" fillId="0" borderId="29" xfId="61" applyFont="1" applyBorder="1" applyAlignment="1">
      <alignment vertical="center" wrapText="1"/>
      <protection/>
    </xf>
    <xf numFmtId="0" fontId="73" fillId="0" borderId="11" xfId="61" applyFont="1" applyBorder="1" applyAlignment="1">
      <alignment horizontal="center" vertical="center" wrapText="1"/>
      <protection/>
    </xf>
    <xf numFmtId="0" fontId="72" fillId="0" borderId="30" xfId="61" applyFont="1" applyBorder="1" applyAlignment="1">
      <alignment horizontal="center" vertical="center" wrapText="1"/>
      <protection/>
    </xf>
    <xf numFmtId="0" fontId="72" fillId="0" borderId="0" xfId="61" applyFont="1" applyAlignment="1">
      <alignment vertical="center" wrapText="1"/>
      <protection/>
    </xf>
    <xf numFmtId="0" fontId="72" fillId="0" borderId="11" xfId="61" applyFont="1" applyBorder="1" applyAlignment="1">
      <alignment horizontal="center" vertical="center"/>
      <protection/>
    </xf>
    <xf numFmtId="0" fontId="72" fillId="0" borderId="15" xfId="61" applyFont="1" applyBorder="1" applyAlignment="1">
      <alignment horizontal="center" vertical="center"/>
      <protection/>
    </xf>
    <xf numFmtId="178" fontId="72" fillId="34" borderId="11" xfId="61" applyNumberFormat="1" applyFont="1" applyFill="1" applyBorder="1" applyAlignment="1">
      <alignment horizontal="center" vertical="center" wrapText="1"/>
      <protection/>
    </xf>
    <xf numFmtId="178" fontId="72" fillId="34" borderId="18" xfId="61" applyNumberFormat="1" applyFont="1" applyFill="1" applyBorder="1" applyAlignment="1">
      <alignment horizontal="center" vertical="center" wrapText="1"/>
      <protection/>
    </xf>
    <xf numFmtId="0" fontId="72" fillId="0" borderId="31" xfId="61" applyFont="1" applyBorder="1" applyAlignment="1">
      <alignment vertical="center" wrapText="1"/>
      <protection/>
    </xf>
    <xf numFmtId="0" fontId="72" fillId="4" borderId="18" xfId="0" applyFont="1" applyFill="1" applyBorder="1" applyAlignment="1">
      <alignment horizontal="center" vertical="center"/>
    </xf>
    <xf numFmtId="0" fontId="72" fillId="0" borderId="0" xfId="61" applyFont="1" applyBorder="1" applyAlignment="1">
      <alignment horizontal="center" vertical="center"/>
      <protection/>
    </xf>
    <xf numFmtId="0" fontId="70" fillId="0" borderId="27" xfId="61" applyFont="1" applyBorder="1">
      <alignment vertical="center"/>
      <protection/>
    </xf>
    <xf numFmtId="0" fontId="72" fillId="0" borderId="28" xfId="61" applyFont="1" applyBorder="1" applyAlignment="1">
      <alignment horizontal="center" vertical="center"/>
      <protection/>
    </xf>
    <xf numFmtId="0" fontId="70" fillId="0" borderId="28" xfId="61" applyFont="1" applyBorder="1">
      <alignment vertical="center"/>
      <protection/>
    </xf>
    <xf numFmtId="0" fontId="70" fillId="0" borderId="29" xfId="61" applyFont="1" applyBorder="1">
      <alignment vertical="center"/>
      <protection/>
    </xf>
    <xf numFmtId="0" fontId="70" fillId="0" borderId="31" xfId="61" applyFont="1" applyBorder="1">
      <alignment vertical="center"/>
      <protection/>
    </xf>
    <xf numFmtId="0" fontId="70" fillId="0" borderId="32" xfId="61" applyFont="1" applyBorder="1">
      <alignment vertical="center"/>
      <protection/>
    </xf>
    <xf numFmtId="0" fontId="70" fillId="0" borderId="20" xfId="61" applyFont="1" applyBorder="1">
      <alignment vertical="center"/>
      <protection/>
    </xf>
    <xf numFmtId="0" fontId="72" fillId="0" borderId="33" xfId="61" applyFont="1" applyBorder="1" applyAlignment="1">
      <alignment vertical="top"/>
      <protection/>
    </xf>
    <xf numFmtId="0" fontId="70" fillId="0" borderId="34" xfId="61" applyFont="1" applyBorder="1">
      <alignment vertical="center"/>
      <protection/>
    </xf>
    <xf numFmtId="0" fontId="49" fillId="0" borderId="0" xfId="43" applyFont="1" applyAlignment="1" applyProtection="1">
      <alignment vertical="center"/>
      <protection/>
    </xf>
    <xf numFmtId="0" fontId="70" fillId="0" borderId="0" xfId="61" applyFont="1" applyAlignment="1">
      <alignment vertical="center"/>
      <protection/>
    </xf>
    <xf numFmtId="0" fontId="74" fillId="4" borderId="15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74" fillId="35" borderId="15" xfId="0" applyFont="1" applyFill="1" applyBorder="1" applyAlignment="1">
      <alignment horizontal="center" vertical="center"/>
    </xf>
    <xf numFmtId="0" fontId="74" fillId="5" borderId="15" xfId="0" applyFont="1" applyFill="1" applyBorder="1" applyAlignment="1">
      <alignment horizontal="center" vertical="center"/>
    </xf>
    <xf numFmtId="0" fontId="74" fillId="6" borderId="15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0" fontId="74" fillId="13" borderId="15" xfId="0" applyFont="1" applyFill="1" applyBorder="1" applyAlignment="1">
      <alignment horizontal="center" vertical="center"/>
    </xf>
    <xf numFmtId="0" fontId="74" fillId="4" borderId="18" xfId="0" applyFont="1" applyFill="1" applyBorder="1" applyAlignment="1">
      <alignment horizontal="center" vertical="center"/>
    </xf>
    <xf numFmtId="0" fontId="74" fillId="13" borderId="18" xfId="0" applyFont="1" applyFill="1" applyBorder="1" applyAlignment="1">
      <alignment horizontal="center" vertical="center"/>
    </xf>
    <xf numFmtId="0" fontId="74" fillId="36" borderId="18" xfId="0" applyFont="1" applyFill="1" applyBorder="1" applyAlignment="1">
      <alignment horizontal="center" vertical="center"/>
    </xf>
    <xf numFmtId="0" fontId="74" fillId="6" borderId="18" xfId="0" applyFont="1" applyFill="1" applyBorder="1" applyAlignment="1">
      <alignment horizontal="center" vertical="center"/>
    </xf>
    <xf numFmtId="0" fontId="74" fillId="5" borderId="18" xfId="0" applyFont="1" applyFill="1" applyBorder="1" applyAlignment="1">
      <alignment horizontal="center" vertical="center"/>
    </xf>
    <xf numFmtId="0" fontId="74" fillId="35" borderId="18" xfId="0" applyFont="1" applyFill="1" applyBorder="1" applyAlignment="1">
      <alignment horizontal="center" vertical="center"/>
    </xf>
    <xf numFmtId="0" fontId="74" fillId="4" borderId="25" xfId="0" applyFont="1" applyFill="1" applyBorder="1" applyAlignment="1">
      <alignment horizontal="center" vertical="center"/>
    </xf>
    <xf numFmtId="0" fontId="74" fillId="13" borderId="25" xfId="0" applyFont="1" applyFill="1" applyBorder="1" applyAlignment="1">
      <alignment horizontal="center" vertical="center"/>
    </xf>
    <xf numFmtId="0" fontId="74" fillId="36" borderId="25" xfId="0" applyFont="1" applyFill="1" applyBorder="1" applyAlignment="1">
      <alignment horizontal="center" vertical="center"/>
    </xf>
    <xf numFmtId="0" fontId="74" fillId="6" borderId="25" xfId="0" applyFont="1" applyFill="1" applyBorder="1" applyAlignment="1">
      <alignment horizontal="center" vertical="center"/>
    </xf>
    <xf numFmtId="0" fontId="74" fillId="5" borderId="25" xfId="0" applyFont="1" applyFill="1" applyBorder="1" applyAlignment="1">
      <alignment horizontal="center" vertical="center"/>
    </xf>
    <xf numFmtId="0" fontId="74" fillId="35" borderId="35" xfId="0" applyFont="1" applyFill="1" applyBorder="1" applyAlignment="1">
      <alignment horizontal="center" vertical="center"/>
    </xf>
    <xf numFmtId="0" fontId="74" fillId="4" borderId="36" xfId="0" applyFont="1" applyFill="1" applyBorder="1" applyAlignment="1">
      <alignment horizontal="center" vertical="center"/>
    </xf>
    <xf numFmtId="0" fontId="74" fillId="13" borderId="36" xfId="0" applyFont="1" applyFill="1" applyBorder="1" applyAlignment="1">
      <alignment horizontal="center" vertical="center"/>
    </xf>
    <xf numFmtId="0" fontId="74" fillId="36" borderId="36" xfId="0" applyFont="1" applyFill="1" applyBorder="1" applyAlignment="1">
      <alignment horizontal="center" vertical="center"/>
    </xf>
    <xf numFmtId="0" fontId="74" fillId="6" borderId="36" xfId="0" applyFont="1" applyFill="1" applyBorder="1" applyAlignment="1">
      <alignment horizontal="center" vertical="center"/>
    </xf>
    <xf numFmtId="0" fontId="74" fillId="5" borderId="3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179" fontId="67" fillId="0" borderId="15" xfId="0" applyNumberFormat="1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/>
    </xf>
    <xf numFmtId="0" fontId="74" fillId="13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74" fillId="5" borderId="10" xfId="0" applyFont="1" applyFill="1" applyBorder="1" applyAlignment="1">
      <alignment horizontal="center" vertical="center"/>
    </xf>
    <xf numFmtId="0" fontId="74" fillId="3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7" borderId="41" xfId="0" applyFill="1" applyBorder="1" applyAlignment="1">
      <alignment horizontal="center" vertical="center"/>
    </xf>
    <xf numFmtId="0" fontId="0" fillId="37" borderId="42" xfId="0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0" fillId="37" borderId="44" xfId="0" applyFill="1" applyBorder="1" applyAlignment="1">
      <alignment horizontal="center" vertical="center"/>
    </xf>
    <xf numFmtId="0" fontId="0" fillId="37" borderId="45" xfId="0" applyFill="1" applyBorder="1" applyAlignment="1">
      <alignment horizontal="left" vertical="center"/>
    </xf>
    <xf numFmtId="0" fontId="0" fillId="37" borderId="4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75" fillId="37" borderId="15" xfId="61" applyFont="1" applyFill="1" applyBorder="1" applyAlignment="1">
      <alignment horizontal="right" vertical="center"/>
      <protection/>
    </xf>
    <xf numFmtId="0" fontId="75" fillId="0" borderId="0" xfId="61" applyFont="1" applyFill="1" applyBorder="1" applyAlignment="1">
      <alignment vertical="center"/>
      <protection/>
    </xf>
    <xf numFmtId="0" fontId="67" fillId="4" borderId="26" xfId="0" applyFont="1" applyFill="1" applyBorder="1" applyAlignment="1">
      <alignment horizontal="center" vertical="center" shrinkToFit="1"/>
    </xf>
    <xf numFmtId="0" fontId="0" fillId="37" borderId="44" xfId="0" applyFill="1" applyBorder="1" applyAlignment="1">
      <alignment horizontal="center" vertical="center" shrinkToFit="1"/>
    </xf>
    <xf numFmtId="0" fontId="74" fillId="37" borderId="44" xfId="0" applyFont="1" applyFill="1" applyBorder="1" applyAlignment="1">
      <alignment horizontal="center" vertical="center" shrinkToFit="1"/>
    </xf>
    <xf numFmtId="0" fontId="0" fillId="37" borderId="48" xfId="0" applyFill="1" applyBorder="1" applyAlignment="1">
      <alignment horizontal="center" vertical="center" shrinkToFit="1"/>
    </xf>
    <xf numFmtId="0" fontId="74" fillId="4" borderId="18" xfId="0" applyFont="1" applyFill="1" applyBorder="1" applyAlignment="1">
      <alignment horizontal="center" vertical="center" shrinkToFit="1"/>
    </xf>
    <xf numFmtId="0" fontId="74" fillId="13" borderId="18" xfId="0" applyFont="1" applyFill="1" applyBorder="1" applyAlignment="1">
      <alignment horizontal="center" vertical="center" shrinkToFit="1"/>
    </xf>
    <xf numFmtId="0" fontId="74" fillId="36" borderId="18" xfId="0" applyFont="1" applyFill="1" applyBorder="1" applyAlignment="1">
      <alignment horizontal="center" vertical="center" shrinkToFit="1"/>
    </xf>
    <xf numFmtId="0" fontId="74" fillId="6" borderId="18" xfId="0" applyFont="1" applyFill="1" applyBorder="1" applyAlignment="1">
      <alignment horizontal="center" vertical="center" shrinkToFit="1"/>
    </xf>
    <xf numFmtId="0" fontId="74" fillId="5" borderId="18" xfId="0" applyFont="1" applyFill="1" applyBorder="1" applyAlignment="1">
      <alignment horizontal="center" vertical="center" shrinkToFit="1"/>
    </xf>
    <xf numFmtId="0" fontId="74" fillId="35" borderId="49" xfId="0" applyFont="1" applyFill="1" applyBorder="1" applyAlignment="1">
      <alignment horizontal="center" vertical="center" shrinkToFit="1"/>
    </xf>
    <xf numFmtId="0" fontId="74" fillId="4" borderId="15" xfId="0" applyFont="1" applyFill="1" applyBorder="1" applyAlignment="1">
      <alignment horizontal="center" vertical="center" shrinkToFit="1"/>
    </xf>
    <xf numFmtId="0" fontId="74" fillId="13" borderId="15" xfId="0" applyFont="1" applyFill="1" applyBorder="1" applyAlignment="1">
      <alignment horizontal="center" vertical="center" shrinkToFit="1"/>
    </xf>
    <xf numFmtId="0" fontId="74" fillId="36" borderId="15" xfId="0" applyFont="1" applyFill="1" applyBorder="1" applyAlignment="1">
      <alignment horizontal="center" vertical="center" shrinkToFit="1"/>
    </xf>
    <xf numFmtId="0" fontId="74" fillId="6" borderId="15" xfId="0" applyFont="1" applyFill="1" applyBorder="1" applyAlignment="1">
      <alignment horizontal="center" vertical="center" shrinkToFit="1"/>
    </xf>
    <xf numFmtId="0" fontId="74" fillId="5" borderId="15" xfId="0" applyFont="1" applyFill="1" applyBorder="1" applyAlignment="1">
      <alignment horizontal="center" vertical="center" shrinkToFit="1"/>
    </xf>
    <xf numFmtId="0" fontId="74" fillId="35" borderId="50" xfId="0" applyFont="1" applyFill="1" applyBorder="1" applyAlignment="1">
      <alignment horizontal="center" vertical="center" shrinkToFit="1"/>
    </xf>
    <xf numFmtId="0" fontId="74" fillId="4" borderId="25" xfId="0" applyFont="1" applyFill="1" applyBorder="1" applyAlignment="1">
      <alignment horizontal="center" vertical="center" shrinkToFit="1"/>
    </xf>
    <xf numFmtId="0" fontId="74" fillId="13" borderId="25" xfId="0" applyFont="1" applyFill="1" applyBorder="1" applyAlignment="1">
      <alignment horizontal="center" vertical="center" shrinkToFit="1"/>
    </xf>
    <xf numFmtId="0" fontId="74" fillId="36" borderId="25" xfId="0" applyFont="1" applyFill="1" applyBorder="1" applyAlignment="1">
      <alignment horizontal="center" vertical="center" shrinkToFit="1"/>
    </xf>
    <xf numFmtId="0" fontId="74" fillId="6" borderId="25" xfId="0" applyFont="1" applyFill="1" applyBorder="1" applyAlignment="1">
      <alignment horizontal="center" vertical="center" shrinkToFit="1"/>
    </xf>
    <xf numFmtId="0" fontId="74" fillId="5" borderId="25" xfId="0" applyFont="1" applyFill="1" applyBorder="1" applyAlignment="1">
      <alignment horizontal="center" vertical="center" shrinkToFit="1"/>
    </xf>
    <xf numFmtId="0" fontId="74" fillId="35" borderId="35" xfId="0" applyFont="1" applyFill="1" applyBorder="1" applyAlignment="1">
      <alignment horizontal="center" vertical="center" shrinkToFit="1"/>
    </xf>
    <xf numFmtId="0" fontId="74" fillId="4" borderId="37" xfId="0" applyFont="1" applyFill="1" applyBorder="1" applyAlignment="1">
      <alignment horizontal="center" vertical="center" shrinkToFit="1"/>
    </xf>
    <xf numFmtId="0" fontId="74" fillId="13" borderId="37" xfId="0" applyFont="1" applyFill="1" applyBorder="1" applyAlignment="1">
      <alignment horizontal="center" vertical="center" shrinkToFit="1"/>
    </xf>
    <xf numFmtId="0" fontId="74" fillId="36" borderId="37" xfId="0" applyFont="1" applyFill="1" applyBorder="1" applyAlignment="1">
      <alignment horizontal="center" vertical="center" shrinkToFit="1"/>
    </xf>
    <xf numFmtId="0" fontId="74" fillId="6" borderId="37" xfId="0" applyFont="1" applyFill="1" applyBorder="1" applyAlignment="1">
      <alignment horizontal="center" vertical="center" shrinkToFit="1"/>
    </xf>
    <xf numFmtId="0" fontId="74" fillId="5" borderId="37" xfId="0" applyFont="1" applyFill="1" applyBorder="1" applyAlignment="1">
      <alignment horizontal="center" vertical="center" shrinkToFit="1"/>
    </xf>
    <xf numFmtId="0" fontId="74" fillId="35" borderId="51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52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4" borderId="44" xfId="0" applyFill="1" applyBorder="1" applyAlignment="1">
      <alignment horizontal="center" vertical="center" shrinkToFit="1"/>
    </xf>
    <xf numFmtId="0" fontId="0" fillId="13" borderId="44" xfId="0" applyFill="1" applyBorder="1" applyAlignment="1">
      <alignment horizontal="center" vertical="center" shrinkToFit="1"/>
    </xf>
    <xf numFmtId="0" fontId="0" fillId="36" borderId="44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74" fillId="35" borderId="3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74" fillId="4" borderId="58" xfId="0" applyFont="1" applyFill="1" applyBorder="1" applyAlignment="1">
      <alignment horizontal="center" vertical="center"/>
    </xf>
    <xf numFmtId="0" fontId="74" fillId="13" borderId="58" xfId="0" applyFont="1" applyFill="1" applyBorder="1" applyAlignment="1">
      <alignment horizontal="center" vertical="center"/>
    </xf>
    <xf numFmtId="0" fontId="74" fillId="36" borderId="58" xfId="0" applyFont="1" applyFill="1" applyBorder="1" applyAlignment="1">
      <alignment horizontal="center" vertical="center"/>
    </xf>
    <xf numFmtId="0" fontId="74" fillId="6" borderId="58" xfId="0" applyFont="1" applyFill="1" applyBorder="1" applyAlignment="1">
      <alignment horizontal="center" vertical="center"/>
    </xf>
    <xf numFmtId="0" fontId="74" fillId="5" borderId="58" xfId="0" applyFont="1" applyFill="1" applyBorder="1" applyAlignment="1">
      <alignment horizontal="center" vertical="center"/>
    </xf>
    <xf numFmtId="0" fontId="74" fillId="35" borderId="59" xfId="0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center" vertical="center" shrinkToFit="1"/>
    </xf>
    <xf numFmtId="0" fontId="74" fillId="13" borderId="10" xfId="0" applyFont="1" applyFill="1" applyBorder="1" applyAlignment="1">
      <alignment horizontal="center" vertical="center" shrinkToFit="1"/>
    </xf>
    <xf numFmtId="0" fontId="74" fillId="36" borderId="10" xfId="0" applyFont="1" applyFill="1" applyBorder="1" applyAlignment="1">
      <alignment horizontal="center" vertical="center" shrinkToFit="1"/>
    </xf>
    <xf numFmtId="0" fontId="74" fillId="6" borderId="10" xfId="0" applyFont="1" applyFill="1" applyBorder="1" applyAlignment="1">
      <alignment horizontal="center" vertical="center" shrinkToFit="1"/>
    </xf>
    <xf numFmtId="0" fontId="74" fillId="5" borderId="10" xfId="0" applyFont="1" applyFill="1" applyBorder="1" applyAlignment="1">
      <alignment horizontal="center" vertical="center" shrinkToFit="1"/>
    </xf>
    <xf numFmtId="0" fontId="74" fillId="35" borderId="38" xfId="0" applyFont="1" applyFill="1" applyBorder="1" applyAlignment="1">
      <alignment horizontal="center" vertical="center" shrinkToFit="1"/>
    </xf>
    <xf numFmtId="180" fontId="74" fillId="0" borderId="17" xfId="0" applyNumberFormat="1" applyFont="1" applyBorder="1" applyAlignment="1">
      <alignment vertical="center" shrinkToFit="1"/>
    </xf>
    <xf numFmtId="181" fontId="74" fillId="0" borderId="10" xfId="0" applyNumberFormat="1" applyFont="1" applyBorder="1" applyAlignment="1">
      <alignment vertical="center" shrinkToFit="1"/>
    </xf>
    <xf numFmtId="179" fontId="74" fillId="0" borderId="38" xfId="0" applyNumberFormat="1" applyFont="1" applyBorder="1" applyAlignment="1">
      <alignment vertical="center" shrinkToFit="1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84" fontId="0" fillId="0" borderId="60" xfId="0" applyNumberFormat="1" applyFill="1" applyBorder="1" applyAlignment="1">
      <alignment horizontal="center" vertical="center" shrinkToFit="1"/>
    </xf>
    <xf numFmtId="185" fontId="0" fillId="0" borderId="61" xfId="0" applyNumberFormat="1" applyFill="1" applyBorder="1" applyAlignment="1">
      <alignment horizontal="center" vertical="center" shrinkToFit="1"/>
    </xf>
    <xf numFmtId="187" fontId="0" fillId="0" borderId="61" xfId="0" applyNumberFormat="1" applyFill="1" applyBorder="1" applyAlignment="1">
      <alignment horizontal="center" vertical="center" shrinkToFit="1"/>
    </xf>
    <xf numFmtId="188" fontId="0" fillId="0" borderId="62" xfId="0" applyNumberFormat="1" applyFill="1" applyBorder="1" applyAlignment="1">
      <alignment horizontal="center" vertical="center" shrinkToFit="1"/>
    </xf>
    <xf numFmtId="178" fontId="72" fillId="4" borderId="15" xfId="61" applyNumberFormat="1" applyFont="1" applyFill="1" applyBorder="1" applyAlignment="1">
      <alignment horizontal="center" vertical="center" shrinkToFit="1"/>
      <protection/>
    </xf>
    <xf numFmtId="178" fontId="72" fillId="13" borderId="15" xfId="61" applyNumberFormat="1" applyFont="1" applyFill="1" applyBorder="1" applyAlignment="1">
      <alignment horizontal="center" vertical="center" shrinkToFit="1"/>
      <protection/>
    </xf>
    <xf numFmtId="178" fontId="72" fillId="36" borderId="15" xfId="61" applyNumberFormat="1" applyFont="1" applyFill="1" applyBorder="1" applyAlignment="1">
      <alignment horizontal="center" vertical="center" shrinkToFit="1"/>
      <protection/>
    </xf>
    <xf numFmtId="178" fontId="72" fillId="6" borderId="15" xfId="61" applyNumberFormat="1" applyFont="1" applyFill="1" applyBorder="1" applyAlignment="1">
      <alignment horizontal="center" vertical="center" shrinkToFit="1"/>
      <protection/>
    </xf>
    <xf numFmtId="178" fontId="72" fillId="5" borderId="15" xfId="61" applyNumberFormat="1" applyFont="1" applyFill="1" applyBorder="1" applyAlignment="1">
      <alignment horizontal="center" vertical="center" shrinkToFit="1"/>
      <protection/>
    </xf>
    <xf numFmtId="178" fontId="72" fillId="35" borderId="15" xfId="61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left" vertical="center" shrinkToFit="1"/>
    </xf>
    <xf numFmtId="0" fontId="0" fillId="3" borderId="63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74" fillId="4" borderId="58" xfId="0" applyFont="1" applyFill="1" applyBorder="1" applyAlignment="1">
      <alignment horizontal="center" vertical="center" shrinkToFit="1"/>
    </xf>
    <xf numFmtId="0" fontId="74" fillId="13" borderId="58" xfId="0" applyFont="1" applyFill="1" applyBorder="1" applyAlignment="1">
      <alignment horizontal="center" vertical="center" shrinkToFit="1"/>
    </xf>
    <xf numFmtId="0" fontId="74" fillId="36" borderId="58" xfId="0" applyFont="1" applyFill="1" applyBorder="1" applyAlignment="1">
      <alignment horizontal="center" vertical="center" shrinkToFit="1"/>
    </xf>
    <xf numFmtId="0" fontId="74" fillId="6" borderId="58" xfId="0" applyFont="1" applyFill="1" applyBorder="1" applyAlignment="1">
      <alignment horizontal="center" vertical="center" shrinkToFit="1"/>
    </xf>
    <xf numFmtId="0" fontId="74" fillId="5" borderId="58" xfId="0" applyFont="1" applyFill="1" applyBorder="1" applyAlignment="1">
      <alignment horizontal="center" vertical="center" shrinkToFit="1"/>
    </xf>
    <xf numFmtId="0" fontId="74" fillId="35" borderId="65" xfId="0" applyFont="1" applyFill="1" applyBorder="1" applyAlignment="1">
      <alignment horizontal="center" vertical="center" shrinkToFit="1"/>
    </xf>
    <xf numFmtId="0" fontId="57" fillId="33" borderId="66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74" fillId="4" borderId="36" xfId="0" applyFont="1" applyFill="1" applyBorder="1" applyAlignment="1">
      <alignment horizontal="center" vertical="center" shrinkToFit="1"/>
    </xf>
    <xf numFmtId="0" fontId="74" fillId="13" borderId="36" xfId="0" applyFont="1" applyFill="1" applyBorder="1" applyAlignment="1">
      <alignment horizontal="center" vertical="center" shrinkToFit="1"/>
    </xf>
    <xf numFmtId="0" fontId="74" fillId="36" borderId="36" xfId="0" applyFont="1" applyFill="1" applyBorder="1" applyAlignment="1">
      <alignment horizontal="center" vertical="center" shrinkToFit="1"/>
    </xf>
    <xf numFmtId="0" fontId="74" fillId="6" borderId="36" xfId="0" applyFont="1" applyFill="1" applyBorder="1" applyAlignment="1">
      <alignment horizontal="center" vertical="center" shrinkToFit="1"/>
    </xf>
    <xf numFmtId="0" fontId="74" fillId="5" borderId="36" xfId="0" applyFont="1" applyFill="1" applyBorder="1" applyAlignment="1">
      <alignment horizontal="center" vertical="center" shrinkToFit="1"/>
    </xf>
    <xf numFmtId="0" fontId="74" fillId="35" borderId="69" xfId="0" applyFont="1" applyFill="1" applyBorder="1" applyAlignment="1">
      <alignment horizontal="center" vertical="center" shrinkToFit="1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74" fillId="4" borderId="72" xfId="0" applyFont="1" applyFill="1" applyBorder="1" applyAlignment="1">
      <alignment horizontal="center" vertical="center" shrinkToFit="1"/>
    </xf>
    <xf numFmtId="0" fontId="74" fillId="13" borderId="72" xfId="0" applyFont="1" applyFill="1" applyBorder="1" applyAlignment="1">
      <alignment horizontal="center" vertical="center" shrinkToFit="1"/>
    </xf>
    <xf numFmtId="0" fontId="74" fillId="36" borderId="72" xfId="0" applyFont="1" applyFill="1" applyBorder="1" applyAlignment="1">
      <alignment horizontal="center" vertical="center" shrinkToFit="1"/>
    </xf>
    <xf numFmtId="0" fontId="74" fillId="6" borderId="72" xfId="0" applyFont="1" applyFill="1" applyBorder="1" applyAlignment="1">
      <alignment horizontal="center" vertical="center" shrinkToFit="1"/>
    </xf>
    <xf numFmtId="0" fontId="74" fillId="5" borderId="72" xfId="0" applyFont="1" applyFill="1" applyBorder="1" applyAlignment="1">
      <alignment horizontal="center" vertical="center" shrinkToFit="1"/>
    </xf>
    <xf numFmtId="0" fontId="74" fillId="35" borderId="73" xfId="0" applyFont="1" applyFill="1" applyBorder="1" applyAlignment="1">
      <alignment horizontal="center" vertical="center" shrinkToFit="1"/>
    </xf>
    <xf numFmtId="0" fontId="0" fillId="3" borderId="5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74" xfId="0" applyFont="1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Fill="1" applyBorder="1" applyAlignment="1">
      <alignment vertical="center" shrinkToFit="1"/>
    </xf>
    <xf numFmtId="188" fontId="0" fillId="0" borderId="0" xfId="0" applyNumberForma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67" fillId="0" borderId="78" xfId="0" applyFont="1" applyBorder="1" applyAlignment="1">
      <alignment horizontal="center" vertical="center"/>
    </xf>
    <xf numFmtId="178" fontId="0" fillId="0" borderId="78" xfId="0" applyNumberFormat="1" applyFill="1" applyBorder="1" applyAlignment="1">
      <alignment horizontal="center" vertical="center"/>
    </xf>
    <xf numFmtId="178" fontId="0" fillId="0" borderId="79" xfId="0" applyNumberForma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38" xfId="0" applyNumberFormat="1" applyFill="1" applyBorder="1" applyAlignment="1">
      <alignment horizontal="center" vertical="center"/>
    </xf>
    <xf numFmtId="178" fontId="72" fillId="0" borderId="28" xfId="61" applyNumberFormat="1" applyFont="1" applyFill="1" applyBorder="1" applyAlignment="1">
      <alignment vertical="center" shrinkToFit="1"/>
      <protection/>
    </xf>
    <xf numFmtId="0" fontId="74" fillId="4" borderId="80" xfId="0" applyFont="1" applyFill="1" applyBorder="1" applyAlignment="1">
      <alignment horizontal="center" vertical="center" shrinkToFit="1"/>
    </xf>
    <xf numFmtId="0" fontId="74" fillId="13" borderId="80" xfId="0" applyFont="1" applyFill="1" applyBorder="1" applyAlignment="1">
      <alignment horizontal="center" vertical="center" shrinkToFit="1"/>
    </xf>
    <xf numFmtId="0" fontId="74" fillId="36" borderId="80" xfId="0" applyFont="1" applyFill="1" applyBorder="1" applyAlignment="1">
      <alignment horizontal="center" vertical="center" shrinkToFit="1"/>
    </xf>
    <xf numFmtId="0" fontId="74" fillId="6" borderId="80" xfId="0" applyFont="1" applyFill="1" applyBorder="1" applyAlignment="1">
      <alignment horizontal="center" vertical="center" shrinkToFit="1"/>
    </xf>
    <xf numFmtId="0" fontId="74" fillId="5" borderId="80" xfId="0" applyFont="1" applyFill="1" applyBorder="1" applyAlignment="1">
      <alignment horizontal="center" vertical="center" shrinkToFit="1"/>
    </xf>
    <xf numFmtId="0" fontId="74" fillId="35" borderId="81" xfId="0" applyFont="1" applyFill="1" applyBorder="1" applyAlignment="1">
      <alignment horizontal="center" vertical="center" shrinkToFit="1"/>
    </xf>
    <xf numFmtId="0" fontId="74" fillId="4" borderId="82" xfId="0" applyFont="1" applyFill="1" applyBorder="1" applyAlignment="1">
      <alignment horizontal="center" vertical="center" shrinkToFit="1"/>
    </xf>
    <xf numFmtId="0" fontId="74" fillId="13" borderId="82" xfId="0" applyFont="1" applyFill="1" applyBorder="1" applyAlignment="1">
      <alignment horizontal="center" vertical="center" shrinkToFit="1"/>
    </xf>
    <xf numFmtId="0" fontId="74" fillId="36" borderId="82" xfId="0" applyFont="1" applyFill="1" applyBorder="1" applyAlignment="1">
      <alignment horizontal="center" vertical="center" shrinkToFit="1"/>
    </xf>
    <xf numFmtId="0" fontId="74" fillId="6" borderId="82" xfId="0" applyFont="1" applyFill="1" applyBorder="1" applyAlignment="1">
      <alignment horizontal="center" vertical="center" shrinkToFit="1"/>
    </xf>
    <xf numFmtId="0" fontId="74" fillId="5" borderId="82" xfId="0" applyFont="1" applyFill="1" applyBorder="1" applyAlignment="1">
      <alignment horizontal="center" vertical="center" shrinkToFit="1"/>
    </xf>
    <xf numFmtId="0" fontId="74" fillId="35" borderId="83" xfId="0" applyFont="1" applyFill="1" applyBorder="1" applyAlignment="1">
      <alignment horizontal="center" vertical="center" shrinkToFit="1"/>
    </xf>
    <xf numFmtId="0" fontId="74" fillId="4" borderId="84" xfId="0" applyFont="1" applyFill="1" applyBorder="1" applyAlignment="1">
      <alignment horizontal="center" vertical="center" shrinkToFit="1"/>
    </xf>
    <xf numFmtId="0" fontId="74" fillId="13" borderId="84" xfId="0" applyFont="1" applyFill="1" applyBorder="1" applyAlignment="1">
      <alignment horizontal="center" vertical="center" shrinkToFit="1"/>
    </xf>
    <xf numFmtId="0" fontId="74" fillId="36" borderId="84" xfId="0" applyFont="1" applyFill="1" applyBorder="1" applyAlignment="1">
      <alignment horizontal="center" vertical="center" shrinkToFit="1"/>
    </xf>
    <xf numFmtId="0" fontId="74" fillId="6" borderId="84" xfId="0" applyFont="1" applyFill="1" applyBorder="1" applyAlignment="1">
      <alignment horizontal="center" vertical="center" shrinkToFit="1"/>
    </xf>
    <xf numFmtId="0" fontId="74" fillId="5" borderId="84" xfId="0" applyFont="1" applyFill="1" applyBorder="1" applyAlignment="1">
      <alignment horizontal="center" vertical="center" shrinkToFit="1"/>
    </xf>
    <xf numFmtId="0" fontId="74" fillId="35" borderId="85" xfId="0" applyFont="1" applyFill="1" applyBorder="1" applyAlignment="1">
      <alignment horizontal="center" vertical="center" shrinkToFit="1"/>
    </xf>
    <xf numFmtId="0" fontId="74" fillId="4" borderId="86" xfId="0" applyFont="1" applyFill="1" applyBorder="1" applyAlignment="1">
      <alignment horizontal="center" vertical="center" shrinkToFit="1"/>
    </xf>
    <xf numFmtId="0" fontId="74" fillId="13" borderId="86" xfId="0" applyFont="1" applyFill="1" applyBorder="1" applyAlignment="1">
      <alignment horizontal="center" vertical="center" shrinkToFit="1"/>
    </xf>
    <xf numFmtId="0" fontId="74" fillId="36" borderId="86" xfId="0" applyFont="1" applyFill="1" applyBorder="1" applyAlignment="1">
      <alignment horizontal="center" vertical="center" shrinkToFit="1"/>
    </xf>
    <xf numFmtId="0" fontId="74" fillId="6" borderId="86" xfId="0" applyFont="1" applyFill="1" applyBorder="1" applyAlignment="1">
      <alignment horizontal="center" vertical="center" shrinkToFit="1"/>
    </xf>
    <xf numFmtId="0" fontId="74" fillId="5" borderId="86" xfId="0" applyFont="1" applyFill="1" applyBorder="1" applyAlignment="1">
      <alignment horizontal="center" vertical="center" shrinkToFit="1"/>
    </xf>
    <xf numFmtId="0" fontId="74" fillId="35" borderId="87" xfId="0" applyFont="1" applyFill="1" applyBorder="1" applyAlignment="1">
      <alignment horizontal="center" vertical="center" shrinkToFit="1"/>
    </xf>
    <xf numFmtId="0" fontId="74" fillId="4" borderId="88" xfId="0" applyFont="1" applyFill="1" applyBorder="1" applyAlignment="1">
      <alignment horizontal="center" vertical="center" shrinkToFit="1"/>
    </xf>
    <xf numFmtId="0" fontId="74" fillId="13" borderId="88" xfId="0" applyFont="1" applyFill="1" applyBorder="1" applyAlignment="1">
      <alignment horizontal="center" vertical="center" shrinkToFit="1"/>
    </xf>
    <xf numFmtId="0" fontId="74" fillId="36" borderId="88" xfId="0" applyFont="1" applyFill="1" applyBorder="1" applyAlignment="1">
      <alignment horizontal="center" vertical="center" shrinkToFit="1"/>
    </xf>
    <xf numFmtId="0" fontId="74" fillId="6" borderId="88" xfId="0" applyFont="1" applyFill="1" applyBorder="1" applyAlignment="1">
      <alignment horizontal="center" vertical="center" shrinkToFit="1"/>
    </xf>
    <xf numFmtId="0" fontId="74" fillId="5" borderId="88" xfId="0" applyFont="1" applyFill="1" applyBorder="1" applyAlignment="1">
      <alignment horizontal="center" vertical="center" shrinkToFit="1"/>
    </xf>
    <xf numFmtId="0" fontId="74" fillId="35" borderId="89" xfId="0" applyFont="1" applyFill="1" applyBorder="1" applyAlignment="1">
      <alignment horizontal="center" vertical="center" shrinkToFit="1"/>
    </xf>
    <xf numFmtId="178" fontId="72" fillId="33" borderId="0" xfId="61" applyNumberFormat="1" applyFont="1" applyFill="1" applyBorder="1" applyAlignment="1">
      <alignment vertical="center" wrapText="1"/>
      <protection/>
    </xf>
    <xf numFmtId="0" fontId="75" fillId="0" borderId="28" xfId="61" applyFont="1" applyFill="1" applyBorder="1" applyAlignment="1">
      <alignment horizontal="right" vertical="center"/>
      <protection/>
    </xf>
    <xf numFmtId="178" fontId="72" fillId="0" borderId="28" xfId="61" applyNumberFormat="1" applyFont="1" applyFill="1" applyBorder="1" applyAlignment="1">
      <alignment horizontal="center" vertical="center" shrinkToFit="1"/>
      <protection/>
    </xf>
    <xf numFmtId="189" fontId="0" fillId="0" borderId="60" xfId="0" applyNumberFormat="1" applyFill="1" applyBorder="1" applyAlignment="1">
      <alignment horizontal="center" vertical="center" shrinkToFit="1"/>
    </xf>
    <xf numFmtId="190" fontId="0" fillId="0" borderId="61" xfId="0" applyNumberFormat="1" applyFill="1" applyBorder="1" applyAlignment="1">
      <alignment horizontal="center" vertical="center" shrinkToFit="1"/>
    </xf>
    <xf numFmtId="191" fontId="0" fillId="0" borderId="61" xfId="0" applyNumberFormat="1" applyFill="1" applyBorder="1" applyAlignment="1">
      <alignment horizontal="center" vertical="center" shrinkToFit="1"/>
    </xf>
    <xf numFmtId="0" fontId="70" fillId="0" borderId="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vertical="center"/>
      <protection/>
    </xf>
    <xf numFmtId="178" fontId="72" fillId="0" borderId="0" xfId="61" applyNumberFormat="1" applyFont="1" applyFill="1" applyBorder="1" applyAlignment="1">
      <alignment vertical="center" wrapText="1"/>
      <protection/>
    </xf>
    <xf numFmtId="0" fontId="74" fillId="0" borderId="90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176" fontId="0" fillId="0" borderId="91" xfId="0" applyNumberFormat="1" applyBorder="1" applyAlignment="1">
      <alignment horizontal="center" vertical="center"/>
    </xf>
    <xf numFmtId="176" fontId="0" fillId="0" borderId="92" xfId="0" applyNumberFormat="1" applyBorder="1" applyAlignment="1">
      <alignment horizontal="center" vertical="center"/>
    </xf>
    <xf numFmtId="177" fontId="0" fillId="0" borderId="9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8" fillId="0" borderId="94" xfId="0" applyFont="1" applyBorder="1" applyAlignment="1">
      <alignment horizontal="center" vertical="center" wrapText="1"/>
    </xf>
    <xf numFmtId="0" fontId="78" fillId="0" borderId="95" xfId="0" applyFont="1" applyBorder="1" applyAlignment="1">
      <alignment horizontal="center" vertical="center" wrapText="1"/>
    </xf>
    <xf numFmtId="0" fontId="78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7" fillId="4" borderId="11" xfId="0" applyFont="1" applyFill="1" applyBorder="1" applyAlignment="1">
      <alignment horizontal="center" vertical="center"/>
    </xf>
    <xf numFmtId="0" fontId="67" fillId="4" borderId="9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67" fillId="13" borderId="37" xfId="0" applyFont="1" applyFill="1" applyBorder="1" applyAlignment="1">
      <alignment horizontal="center" vertical="center"/>
    </xf>
    <xf numFmtId="0" fontId="67" fillId="13" borderId="26" xfId="0" applyFont="1" applyFill="1" applyBorder="1" applyAlignment="1">
      <alignment horizontal="center" vertical="center"/>
    </xf>
    <xf numFmtId="0" fontId="67" fillId="6" borderId="37" xfId="0" applyFont="1" applyFill="1" applyBorder="1" applyAlignment="1">
      <alignment horizontal="center" vertical="center"/>
    </xf>
    <xf numFmtId="0" fontId="67" fillId="6" borderId="26" xfId="0" applyFont="1" applyFill="1" applyBorder="1" applyAlignment="1">
      <alignment horizontal="center" vertical="center"/>
    </xf>
    <xf numFmtId="0" fontId="67" fillId="35" borderId="51" xfId="0" applyFont="1" applyFill="1" applyBorder="1" applyAlignment="1">
      <alignment horizontal="center" vertical="center"/>
    </xf>
    <xf numFmtId="0" fontId="67" fillId="35" borderId="99" xfId="0" applyFont="1" applyFill="1" applyBorder="1" applyAlignment="1">
      <alignment horizontal="center" vertical="center"/>
    </xf>
    <xf numFmtId="0" fontId="77" fillId="5" borderId="37" xfId="0" applyFont="1" applyFill="1" applyBorder="1" applyAlignment="1">
      <alignment horizontal="center" vertical="center" shrinkToFit="1"/>
    </xf>
    <xf numFmtId="0" fontId="77" fillId="5" borderId="26" xfId="0" applyFont="1" applyFill="1" applyBorder="1" applyAlignment="1">
      <alignment horizontal="center" vertical="center" shrinkToFit="1"/>
    </xf>
    <xf numFmtId="0" fontId="67" fillId="36" borderId="37" xfId="0" applyFont="1" applyFill="1" applyBorder="1" applyAlignment="1">
      <alignment horizontal="center" vertical="center"/>
    </xf>
    <xf numFmtId="0" fontId="67" fillId="36" borderId="26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7" fillId="0" borderId="90" xfId="0" applyFont="1" applyBorder="1" applyAlignment="1">
      <alignment horizontal="left" vertical="top" wrapText="1"/>
    </xf>
    <xf numFmtId="0" fontId="77" fillId="0" borderId="53" xfId="0" applyFont="1" applyBorder="1" applyAlignment="1">
      <alignment horizontal="left" vertical="top" wrapText="1"/>
    </xf>
    <xf numFmtId="0" fontId="77" fillId="0" borderId="103" xfId="0" applyFont="1" applyBorder="1" applyAlignment="1">
      <alignment horizontal="left" vertical="top" wrapText="1"/>
    </xf>
    <xf numFmtId="0" fontId="79" fillId="0" borderId="45" xfId="0" applyFont="1" applyBorder="1" applyAlignment="1">
      <alignment vertical="center" wrapText="1"/>
    </xf>
    <xf numFmtId="0" fontId="67" fillId="36" borderId="37" xfId="0" applyFont="1" applyFill="1" applyBorder="1" applyAlignment="1">
      <alignment horizontal="center" vertical="center" shrinkToFit="1"/>
    </xf>
    <xf numFmtId="0" fontId="67" fillId="36" borderId="26" xfId="0" applyFont="1" applyFill="1" applyBorder="1" applyAlignment="1">
      <alignment horizontal="center" vertical="center" shrinkToFit="1"/>
    </xf>
    <xf numFmtId="0" fontId="77" fillId="0" borderId="93" xfId="0" applyFont="1" applyBorder="1" applyAlignment="1">
      <alignment horizontal="left" vertical="top" wrapText="1"/>
    </xf>
    <xf numFmtId="0" fontId="77" fillId="0" borderId="36" xfId="0" applyFont="1" applyBorder="1" applyAlignment="1">
      <alignment horizontal="left" vertical="top" wrapText="1"/>
    </xf>
    <xf numFmtId="0" fontId="77" fillId="0" borderId="26" xfId="0" applyFont="1" applyBorder="1" applyAlignment="1">
      <alignment horizontal="left" vertical="top" wrapText="1"/>
    </xf>
    <xf numFmtId="0" fontId="0" fillId="3" borderId="10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76" fillId="38" borderId="106" xfId="0" applyFont="1" applyFill="1" applyBorder="1" applyAlignment="1">
      <alignment horizontal="center" vertical="center" wrapText="1"/>
    </xf>
    <xf numFmtId="0" fontId="76" fillId="38" borderId="107" xfId="0" applyFont="1" applyFill="1" applyBorder="1" applyAlignment="1">
      <alignment horizontal="center" vertical="center" wrapText="1"/>
    </xf>
    <xf numFmtId="0" fontId="76" fillId="38" borderId="108" xfId="0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shrinkToFit="1"/>
    </xf>
    <xf numFmtId="0" fontId="67" fillId="4" borderId="98" xfId="0" applyFont="1" applyFill="1" applyBorder="1" applyAlignment="1">
      <alignment horizontal="center" vertical="center" shrinkToFit="1"/>
    </xf>
    <xf numFmtId="0" fontId="67" fillId="13" borderId="37" xfId="0" applyFont="1" applyFill="1" applyBorder="1" applyAlignment="1">
      <alignment horizontal="center" vertical="center" shrinkToFit="1"/>
    </xf>
    <xf numFmtId="0" fontId="67" fillId="13" borderId="26" xfId="0" applyFont="1" applyFill="1" applyBorder="1" applyAlignment="1">
      <alignment horizontal="center" vertical="center" shrinkToFit="1"/>
    </xf>
    <xf numFmtId="0" fontId="80" fillId="5" borderId="37" xfId="0" applyFont="1" applyFill="1" applyBorder="1" applyAlignment="1">
      <alignment horizontal="center" vertical="center" shrinkToFit="1"/>
    </xf>
    <xf numFmtId="0" fontId="80" fillId="5" borderId="26" xfId="0" applyFont="1" applyFill="1" applyBorder="1" applyAlignment="1">
      <alignment horizontal="center" vertical="center" shrinkToFit="1"/>
    </xf>
    <xf numFmtId="0" fontId="67" fillId="6" borderId="37" xfId="0" applyFont="1" applyFill="1" applyBorder="1" applyAlignment="1">
      <alignment horizontal="center" vertical="center" shrinkToFit="1"/>
    </xf>
    <xf numFmtId="0" fontId="67" fillId="6" borderId="26" xfId="0" applyFont="1" applyFill="1" applyBorder="1" applyAlignment="1">
      <alignment horizontal="center" vertical="center" shrinkToFit="1"/>
    </xf>
    <xf numFmtId="0" fontId="67" fillId="35" borderId="51" xfId="0" applyFont="1" applyFill="1" applyBorder="1" applyAlignment="1">
      <alignment horizontal="center" vertical="center" shrinkToFit="1"/>
    </xf>
    <xf numFmtId="0" fontId="67" fillId="35" borderId="99" xfId="0" applyFont="1" applyFill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81" fillId="0" borderId="11" xfId="61" applyFont="1" applyBorder="1" applyAlignment="1">
      <alignment horizontal="center" vertical="center"/>
      <protection/>
    </xf>
    <xf numFmtId="0" fontId="81" fillId="0" borderId="39" xfId="61" applyFont="1" applyBorder="1" applyAlignment="1">
      <alignment horizontal="center" vertical="center"/>
      <protection/>
    </xf>
    <xf numFmtId="0" fontId="81" fillId="0" borderId="98" xfId="61" applyFont="1" applyBorder="1" applyAlignment="1">
      <alignment horizontal="center" vertical="center"/>
      <protection/>
    </xf>
    <xf numFmtId="0" fontId="72" fillId="0" borderId="15" xfId="61" applyFont="1" applyBorder="1" applyAlignment="1">
      <alignment horizontal="center" vertical="center" wrapText="1"/>
      <protection/>
    </xf>
    <xf numFmtId="178" fontId="72" fillId="34" borderId="15" xfId="61" applyNumberFormat="1" applyFont="1" applyFill="1" applyBorder="1" applyAlignment="1">
      <alignment horizontal="center" vertical="center" wrapText="1"/>
      <protection/>
    </xf>
    <xf numFmtId="0" fontId="0" fillId="3" borderId="1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178" fontId="72" fillId="35" borderId="11" xfId="61" applyNumberFormat="1" applyFont="1" applyFill="1" applyBorder="1" applyAlignment="1">
      <alignment horizontal="center" vertical="center" shrinkToFit="1"/>
      <protection/>
    </xf>
    <xf numFmtId="178" fontId="72" fillId="35" borderId="98" xfId="61" applyNumberFormat="1" applyFont="1" applyFill="1" applyBorder="1" applyAlignment="1">
      <alignment horizontal="center" vertical="center" shrinkToFit="1"/>
      <protection/>
    </xf>
    <xf numFmtId="0" fontId="72" fillId="13" borderId="37" xfId="0" applyFont="1" applyFill="1" applyBorder="1" applyAlignment="1">
      <alignment horizontal="center" vertical="center"/>
    </xf>
    <xf numFmtId="0" fontId="72" fillId="13" borderId="18" xfId="0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 horizontal="center" vertical="center"/>
    </xf>
    <xf numFmtId="0" fontId="72" fillId="6" borderId="37" xfId="0" applyFont="1" applyFill="1" applyBorder="1" applyAlignment="1">
      <alignment horizontal="center" vertical="center"/>
    </xf>
    <xf numFmtId="0" fontId="72" fillId="6" borderId="18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left" vertical="top" wrapText="1"/>
    </xf>
    <xf numFmtId="0" fontId="77" fillId="0" borderId="39" xfId="0" applyFont="1" applyBorder="1" applyAlignment="1">
      <alignment horizontal="left" vertical="top" wrapText="1"/>
    </xf>
    <xf numFmtId="0" fontId="77" fillId="0" borderId="98" xfId="0" applyFont="1" applyBorder="1" applyAlignment="1">
      <alignment horizontal="left" vertical="top" wrapText="1"/>
    </xf>
    <xf numFmtId="0" fontId="72" fillId="0" borderId="110" xfId="61" applyFont="1" applyBorder="1" applyAlignment="1">
      <alignment horizontal="center" vertical="center" wrapText="1"/>
      <protection/>
    </xf>
    <xf numFmtId="0" fontId="72" fillId="0" borderId="39" xfId="61" applyFont="1" applyBorder="1" applyAlignment="1">
      <alignment horizontal="center" vertical="center" wrapText="1"/>
      <protection/>
    </xf>
    <xf numFmtId="0" fontId="72" fillId="0" borderId="98" xfId="61" applyFont="1" applyBorder="1" applyAlignment="1">
      <alignment horizontal="center" vertical="center" wrapText="1"/>
      <protection/>
    </xf>
    <xf numFmtId="0" fontId="72" fillId="0" borderId="11" xfId="61" applyFont="1" applyBorder="1" applyAlignment="1">
      <alignment horizontal="center" vertical="center" wrapText="1"/>
      <protection/>
    </xf>
    <xf numFmtId="0" fontId="73" fillId="0" borderId="11" xfId="61" applyFont="1" applyBorder="1" applyAlignment="1">
      <alignment horizontal="center" vertical="center"/>
      <protection/>
    </xf>
    <xf numFmtId="0" fontId="73" fillId="0" borderId="39" xfId="61" applyFont="1" applyBorder="1" applyAlignment="1">
      <alignment horizontal="center" vertical="center"/>
      <protection/>
    </xf>
    <xf numFmtId="0" fontId="73" fillId="0" borderId="98" xfId="61" applyFont="1" applyBorder="1" applyAlignment="1">
      <alignment horizontal="center" vertical="center"/>
      <protection/>
    </xf>
    <xf numFmtId="0" fontId="81" fillId="0" borderId="11" xfId="61" applyFont="1" applyBorder="1" applyAlignment="1">
      <alignment horizontal="center" vertical="center" wrapText="1"/>
      <protection/>
    </xf>
    <xf numFmtId="0" fontId="81" fillId="0" borderId="39" xfId="61" applyFont="1" applyBorder="1" applyAlignment="1">
      <alignment horizontal="center" vertical="center" wrapText="1"/>
      <protection/>
    </xf>
    <xf numFmtId="0" fontId="81" fillId="0" borderId="98" xfId="61" applyFont="1" applyBorder="1" applyAlignment="1">
      <alignment horizontal="center" vertical="center" wrapText="1"/>
      <protection/>
    </xf>
    <xf numFmtId="0" fontId="49" fillId="0" borderId="11" xfId="43" applyFont="1" applyBorder="1" applyAlignment="1" applyProtection="1">
      <alignment horizontal="center" vertical="center" wrapText="1"/>
      <protection/>
    </xf>
    <xf numFmtId="0" fontId="70" fillId="0" borderId="11" xfId="61" applyFont="1" applyBorder="1" applyAlignment="1">
      <alignment horizontal="center" vertical="center"/>
      <protection/>
    </xf>
    <xf numFmtId="0" fontId="70" fillId="0" borderId="39" xfId="61" applyFont="1" applyBorder="1" applyAlignment="1">
      <alignment horizontal="center" vertical="center"/>
      <protection/>
    </xf>
    <xf numFmtId="0" fontId="70" fillId="0" borderId="98" xfId="61" applyFont="1" applyBorder="1" applyAlignment="1">
      <alignment horizontal="center" vertical="center"/>
      <protection/>
    </xf>
    <xf numFmtId="0" fontId="73" fillId="5" borderId="37" xfId="0" applyFont="1" applyFill="1" applyBorder="1" applyAlignment="1">
      <alignment horizontal="center" vertical="center"/>
    </xf>
    <xf numFmtId="0" fontId="73" fillId="5" borderId="18" xfId="0" applyFont="1" applyFill="1" applyBorder="1" applyAlignment="1">
      <alignment horizontal="center" vertical="center"/>
    </xf>
    <xf numFmtId="0" fontId="72" fillId="35" borderId="37" xfId="0" applyFont="1" applyFill="1" applyBorder="1" applyAlignment="1">
      <alignment horizontal="center" vertical="center"/>
    </xf>
    <xf numFmtId="0" fontId="72" fillId="35" borderId="18" xfId="0" applyFont="1" applyFill="1" applyBorder="1" applyAlignment="1">
      <alignment horizontal="center" vertical="center"/>
    </xf>
    <xf numFmtId="0" fontId="72" fillId="4" borderId="11" xfId="0" applyFont="1" applyFill="1" applyBorder="1" applyAlignment="1">
      <alignment horizontal="center" vertical="center"/>
    </xf>
    <xf numFmtId="0" fontId="72" fillId="4" borderId="98" xfId="0" applyFont="1" applyFill="1" applyBorder="1" applyAlignment="1">
      <alignment horizontal="center" vertical="center"/>
    </xf>
    <xf numFmtId="0" fontId="70" fillId="0" borderId="0" xfId="61" applyFont="1" applyAlignment="1">
      <alignment vertical="center"/>
      <protection/>
    </xf>
    <xf numFmtId="0" fontId="72" fillId="0" borderId="0" xfId="61" applyFont="1" applyAlignment="1">
      <alignment horizontal="right" vertical="center"/>
      <protection/>
    </xf>
    <xf numFmtId="0" fontId="71" fillId="0" borderId="0" xfId="61" applyFont="1" applyAlignment="1">
      <alignment horizontal="left" vertical="center"/>
      <protection/>
    </xf>
    <xf numFmtId="0" fontId="71" fillId="0" borderId="0" xfId="61" applyFont="1" applyAlignment="1">
      <alignment horizontal="center" vertical="center"/>
      <protection/>
    </xf>
    <xf numFmtId="0" fontId="69" fillId="0" borderId="0" xfId="61" applyFont="1" applyAlignment="1">
      <alignment horizontal="center" vertical="center"/>
      <protection/>
    </xf>
    <xf numFmtId="0" fontId="72" fillId="0" borderId="37" xfId="61" applyFont="1" applyBorder="1" applyAlignment="1">
      <alignment horizontal="center" vertical="center" wrapText="1"/>
      <protection/>
    </xf>
    <xf numFmtId="0" fontId="72" fillId="0" borderId="18" xfId="61" applyFont="1" applyBorder="1" applyAlignment="1">
      <alignment horizontal="center" vertical="center" wrapText="1"/>
      <protection/>
    </xf>
    <xf numFmtId="0" fontId="71" fillId="0" borderId="0" xfId="61" applyFont="1" applyFill="1" applyAlignment="1">
      <alignment horizontal="left" vertical="center"/>
      <protection/>
    </xf>
    <xf numFmtId="0" fontId="71" fillId="33" borderId="0" xfId="61" applyFont="1" applyFill="1" applyAlignment="1">
      <alignment horizontal="right" vertical="center"/>
      <protection/>
    </xf>
    <xf numFmtId="0" fontId="72" fillId="0" borderId="0" xfId="61" applyFont="1" applyAlignment="1">
      <alignment horizontal="left" vertical="center"/>
      <protection/>
    </xf>
    <xf numFmtId="0" fontId="72" fillId="0" borderId="0" xfId="61" applyFont="1" applyAlignment="1">
      <alignment horizontal="center" vertical="center"/>
      <protection/>
    </xf>
    <xf numFmtId="0" fontId="82" fillId="0" borderId="11" xfId="61" applyNumberFormat="1" applyFont="1" applyFill="1" applyBorder="1" applyAlignment="1">
      <alignment horizontal="left" vertical="center" wrapText="1"/>
      <protection/>
    </xf>
    <xf numFmtId="0" fontId="82" fillId="0" borderId="39" xfId="61" applyNumberFormat="1" applyFont="1" applyFill="1" applyBorder="1" applyAlignment="1">
      <alignment horizontal="left" vertical="center" wrapText="1"/>
      <protection/>
    </xf>
    <xf numFmtId="0" fontId="82" fillId="0" borderId="98" xfId="61" applyNumberFormat="1" applyFont="1" applyFill="1" applyBorder="1" applyAlignment="1">
      <alignment horizontal="left" vertical="center" wrapText="1"/>
      <protection/>
    </xf>
    <xf numFmtId="178" fontId="83" fillId="0" borderId="0" xfId="61" applyNumberFormat="1" applyFont="1" applyFill="1" applyBorder="1" applyAlignment="1">
      <alignment horizontal="center" vertical="center" wrapText="1"/>
      <protection/>
    </xf>
    <xf numFmtId="0" fontId="84" fillId="0" borderId="0" xfId="61" applyFont="1" applyFill="1" applyBorder="1" applyAlignment="1">
      <alignment horizontal="center" vertical="center" wrapText="1"/>
      <protection/>
    </xf>
    <xf numFmtId="0" fontId="84" fillId="0" borderId="0" xfId="61" applyFont="1" applyFill="1" applyBorder="1" applyAlignment="1">
      <alignment horizontal="center" vertical="center"/>
      <protection/>
    </xf>
    <xf numFmtId="0" fontId="72" fillId="0" borderId="111" xfId="61" applyFont="1" applyBorder="1" applyAlignment="1">
      <alignment horizontal="center" vertical="center" wrapText="1"/>
      <protection/>
    </xf>
    <xf numFmtId="0" fontId="72" fillId="0" borderId="20" xfId="61" applyFont="1" applyBorder="1" applyAlignment="1">
      <alignment horizontal="left" vertical="center" wrapText="1"/>
      <protection/>
    </xf>
    <xf numFmtId="0" fontId="72" fillId="0" borderId="33" xfId="61" applyFont="1" applyBorder="1" applyAlignment="1">
      <alignment horizontal="left" vertical="center" wrapText="1"/>
      <protection/>
    </xf>
    <xf numFmtId="0" fontId="72" fillId="0" borderId="34" xfId="61" applyFont="1" applyBorder="1" applyAlignment="1">
      <alignment horizontal="left" vertical="center" wrapText="1"/>
      <protection/>
    </xf>
    <xf numFmtId="0" fontId="70" fillId="0" borderId="0" xfId="61" applyFont="1" applyAlignment="1">
      <alignment horizontal="right" vertical="top"/>
      <protection/>
    </xf>
    <xf numFmtId="0" fontId="70" fillId="0" borderId="0" xfId="61" applyFont="1" applyAlignment="1">
      <alignment horizontal="right" vertical="center"/>
      <protection/>
    </xf>
    <xf numFmtId="0" fontId="85" fillId="0" borderId="0" xfId="43" applyFont="1" applyAlignment="1" applyProtection="1">
      <alignment horizontal="left" vertical="center"/>
      <protection/>
    </xf>
    <xf numFmtId="0" fontId="82" fillId="0" borderId="0" xfId="61" applyFont="1" applyAlignment="1">
      <alignment horizontal="left" vertical="center"/>
      <protection/>
    </xf>
    <xf numFmtId="0" fontId="70" fillId="0" borderId="0" xfId="61" applyFont="1" applyAlignment="1">
      <alignment horizontal="center" vertical="center"/>
      <protection/>
    </xf>
    <xf numFmtId="0" fontId="72" fillId="0" borderId="33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left" vertical="top"/>
      <protection/>
    </xf>
    <xf numFmtId="0" fontId="82" fillId="0" borderId="0" xfId="61" applyFont="1" applyAlignment="1">
      <alignment vertical="center"/>
      <protection/>
    </xf>
    <xf numFmtId="0" fontId="74" fillId="0" borderId="53" xfId="0" applyFon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9" fillId="0" borderId="45" xfId="0" applyFont="1" applyBorder="1" applyAlignment="1">
      <alignment horizontal="left" vertical="center" wrapText="1"/>
    </xf>
    <xf numFmtId="0" fontId="75" fillId="0" borderId="27" xfId="61" applyFont="1" applyBorder="1" applyAlignment="1">
      <alignment horizontal="left" vertical="center" wrapText="1"/>
      <protection/>
    </xf>
    <xf numFmtId="0" fontId="75" fillId="0" borderId="28" xfId="61" applyFont="1" applyBorder="1" applyAlignment="1">
      <alignment horizontal="left" vertical="center" wrapText="1"/>
      <protection/>
    </xf>
    <xf numFmtId="0" fontId="75" fillId="0" borderId="29" xfId="61" applyFont="1" applyBorder="1" applyAlignment="1">
      <alignment horizontal="left" vertical="center" wrapText="1"/>
      <protection/>
    </xf>
    <xf numFmtId="0" fontId="75" fillId="0" borderId="20" xfId="61" applyFont="1" applyBorder="1" applyAlignment="1">
      <alignment horizontal="left" vertical="center" wrapText="1"/>
      <protection/>
    </xf>
    <xf numFmtId="0" fontId="75" fillId="0" borderId="33" xfId="61" applyFont="1" applyBorder="1" applyAlignment="1">
      <alignment horizontal="left" vertical="center" wrapText="1"/>
      <protection/>
    </xf>
    <xf numFmtId="0" fontId="75" fillId="0" borderId="34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10</xdr:row>
      <xdr:rowOff>9525</xdr:rowOff>
    </xdr:from>
    <xdr:to>
      <xdr:col>4</xdr:col>
      <xdr:colOff>161925</xdr:colOff>
      <xdr:row>19</xdr:row>
      <xdr:rowOff>9525</xdr:rowOff>
    </xdr:to>
    <xdr:sp>
      <xdr:nvSpPr>
        <xdr:cNvPr id="1" name="下矢印 3"/>
        <xdr:cNvSpPr>
          <a:spLocks/>
        </xdr:cNvSpPr>
      </xdr:nvSpPr>
      <xdr:spPr>
        <a:xfrm rot="9300737">
          <a:off x="1971675" y="2105025"/>
          <a:ext cx="276225" cy="1600200"/>
        </a:xfrm>
        <a:prstGeom prst="downArrow">
          <a:avLst>
            <a:gd name="adj" fmla="val 40046"/>
          </a:avLst>
        </a:prstGeom>
        <a:solidFill>
          <a:srgbClr val="D9D9D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66675</xdr:rowOff>
    </xdr:from>
    <xdr:to>
      <xdr:col>9</xdr:col>
      <xdr:colOff>447675</xdr:colOff>
      <xdr:row>22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781175" y="3238500"/>
          <a:ext cx="3086100" cy="1076325"/>
        </a:xfrm>
        <a:prstGeom prst="rect">
          <a:avLst/>
        </a:prstGeom>
        <a:solidFill>
          <a:srgbClr val="D9D9D9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申込後の「取り消し」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氏名（姓）（名）、性別、体験授業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希望学科に入力した値を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DEL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で消し、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空白になった行は以下のデータを詰めずに、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そのまま空白行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12</xdr:row>
      <xdr:rowOff>171450</xdr:rowOff>
    </xdr:from>
    <xdr:to>
      <xdr:col>6</xdr:col>
      <xdr:colOff>47625</xdr:colOff>
      <xdr:row>16</xdr:row>
      <xdr:rowOff>133350</xdr:rowOff>
    </xdr:to>
    <xdr:sp>
      <xdr:nvSpPr>
        <xdr:cNvPr id="1" name="下矢印 3"/>
        <xdr:cNvSpPr>
          <a:spLocks/>
        </xdr:cNvSpPr>
      </xdr:nvSpPr>
      <xdr:spPr>
        <a:xfrm rot="8105856">
          <a:off x="2571750" y="2600325"/>
          <a:ext cx="276225" cy="714375"/>
        </a:xfrm>
        <a:prstGeom prst="downArrow">
          <a:avLst>
            <a:gd name="adj" fmla="val 28055"/>
          </a:avLst>
        </a:prstGeom>
        <a:solidFill>
          <a:srgbClr val="D9D9D9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15</xdr:row>
      <xdr:rowOff>66675</xdr:rowOff>
    </xdr:from>
    <xdr:to>
      <xdr:col>16</xdr:col>
      <xdr:colOff>66675</xdr:colOff>
      <xdr:row>20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76500" y="3057525"/>
          <a:ext cx="3867150" cy="981075"/>
        </a:xfrm>
        <a:prstGeom prst="rect">
          <a:avLst/>
        </a:prstGeom>
        <a:solidFill>
          <a:srgbClr val="F2DCDB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申込後の「取り消し」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取り消しする氏名（姓）（名）、保護者か教員の値を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DEL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で消し、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空白行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以降の希望も空白に。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空白になった行は以下のデータを詰めずに、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そのまま空白行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にして下さい。</a:t>
          </a:r>
        </a:p>
      </xdr:txBody>
    </xdr:sp>
    <xdr:clientData/>
  </xdr:twoCellAnchor>
  <xdr:twoCellAnchor>
    <xdr:from>
      <xdr:col>5</xdr:col>
      <xdr:colOff>257175</xdr:colOff>
      <xdr:row>21</xdr:row>
      <xdr:rowOff>95250</xdr:rowOff>
    </xdr:from>
    <xdr:to>
      <xdr:col>14</xdr:col>
      <xdr:colOff>400050</xdr:colOff>
      <xdr:row>25</xdr:row>
      <xdr:rowOff>66675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705100" y="4162425"/>
          <a:ext cx="3114675" cy="676275"/>
        </a:xfrm>
        <a:prstGeom prst="rect">
          <a:avLst/>
        </a:prstGeom>
        <a:solidFill>
          <a:srgbClr val="D7E4BD"/>
        </a:solidFill>
        <a:ln w="317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申込後の「新たな追加」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新たに参加希望の保護者がいる場合には、先に作成した参加者名簿の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最終番号以降に追記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  <xdr:twoCellAnchor>
    <xdr:from>
      <xdr:col>1</xdr:col>
      <xdr:colOff>438150</xdr:colOff>
      <xdr:row>1</xdr:row>
      <xdr:rowOff>38100</xdr:rowOff>
    </xdr:from>
    <xdr:to>
      <xdr:col>11</xdr:col>
      <xdr:colOff>57150</xdr:colOff>
      <xdr:row>3</xdr:row>
      <xdr:rowOff>381000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790575" y="209550"/>
          <a:ext cx="3829050" cy="657225"/>
        </a:xfrm>
        <a:prstGeom prst="rect">
          <a:avLst/>
        </a:prstGeom>
        <a:solidFill>
          <a:srgbClr val="D9D9D9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生徒氏名の横に氏名（姓）（名）、保護者、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15:40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以降の希望を入力してください。その際、体験授業の希望学科は入力しません。</a:t>
          </a:r>
        </a:p>
      </xdr:txBody>
    </xdr:sp>
    <xdr:clientData/>
  </xdr:twoCellAnchor>
  <xdr:twoCellAnchor>
    <xdr:from>
      <xdr:col>2</xdr:col>
      <xdr:colOff>171450</xdr:colOff>
      <xdr:row>15</xdr:row>
      <xdr:rowOff>133350</xdr:rowOff>
    </xdr:from>
    <xdr:to>
      <xdr:col>2</xdr:col>
      <xdr:colOff>447675</xdr:colOff>
      <xdr:row>22</xdr:row>
      <xdr:rowOff>9525</xdr:rowOff>
    </xdr:to>
    <xdr:sp>
      <xdr:nvSpPr>
        <xdr:cNvPr id="5" name="下矢印 10"/>
        <xdr:cNvSpPr>
          <a:spLocks/>
        </xdr:cNvSpPr>
      </xdr:nvSpPr>
      <xdr:spPr>
        <a:xfrm rot="9300737">
          <a:off x="1266825" y="3124200"/>
          <a:ext cx="276225" cy="1123950"/>
        </a:xfrm>
        <a:prstGeom prst="downArrow">
          <a:avLst>
            <a:gd name="adj" fmla="val 35736"/>
          </a:avLst>
        </a:prstGeom>
        <a:solidFill>
          <a:srgbClr val="D9D9D9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85725</xdr:rowOff>
    </xdr:from>
    <xdr:to>
      <xdr:col>5</xdr:col>
      <xdr:colOff>142875</xdr:colOff>
      <xdr:row>26</xdr:row>
      <xdr:rowOff>85725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419100" y="4152900"/>
          <a:ext cx="2171700" cy="876300"/>
        </a:xfrm>
        <a:prstGeom prst="rect">
          <a:avLst/>
        </a:prstGeom>
        <a:solidFill>
          <a:srgbClr val="FCD5B5"/>
        </a:solidFill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保護者だけの参加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生徒が参加せず、保護者のみが参加する場合は、先に作成した参加者名簿の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最終番号以降に追記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mukablog.miyazaki-c.ed.jp/Users\matukawa\Desktop\27&#24180;&#24230;1&#26085;&#20307;&#39443;&#20837;&#23398;\1&#26085;&#20307;&#39443;&#20837;&#23398;&#26696;&#20869;\1&#26085;&#20307;&#39443;&#20837;&#23398;&#30003;&#36796;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"/>
      <sheetName val="参加者名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61"/>
  <sheetViews>
    <sheetView view="pageBreakPreview" zoomScale="130" zoomScaleSheetLayoutView="13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" sqref="C4:G4"/>
    </sheetView>
  </sheetViews>
  <sheetFormatPr defaultColWidth="9.140625" defaultRowHeight="15"/>
  <cols>
    <col min="1" max="1" width="5.421875" style="18" customWidth="1"/>
    <col min="2" max="3" width="10.57421875" style="0" customWidth="1"/>
    <col min="4" max="4" width="4.7109375" style="0" customWidth="1"/>
    <col min="5" max="11" width="7.00390625" style="0" customWidth="1"/>
    <col min="12" max="12" width="8.140625" style="86" customWidth="1"/>
    <col min="13" max="13" width="11.7109375" style="0" hidden="1" customWidth="1"/>
    <col min="14" max="14" width="9.421875" style="0" hidden="1" customWidth="1"/>
    <col min="15" max="15" width="9.00390625" style="0" hidden="1" customWidth="1"/>
  </cols>
  <sheetData>
    <row r="1" spans="1:17" s="1" customFormat="1" ht="13.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1"/>
      <c r="L1" s="83"/>
      <c r="M1" s="17"/>
      <c r="N1" s="17"/>
      <c r="O1" s="17"/>
      <c r="P1" s="17"/>
      <c r="Q1" s="16"/>
    </row>
    <row r="2" spans="1:16" s="1" customFormat="1" ht="21" customHeight="1">
      <c r="A2" s="37"/>
      <c r="B2" s="341" t="s">
        <v>91</v>
      </c>
      <c r="C2" s="341"/>
      <c r="D2" s="341"/>
      <c r="E2" s="341"/>
      <c r="F2" s="341"/>
      <c r="G2" s="341"/>
      <c r="H2" s="341"/>
      <c r="I2" s="341"/>
      <c r="J2" s="341"/>
      <c r="K2" s="31"/>
      <c r="L2" s="83"/>
      <c r="M2" s="17"/>
      <c r="N2" s="17"/>
      <c r="O2" s="17"/>
      <c r="P2" s="17"/>
    </row>
    <row r="3" spans="1:15" s="1" customFormat="1" ht="3.75" customHeight="1" thickBot="1">
      <c r="A3" s="38"/>
      <c r="B3" s="39"/>
      <c r="C3" s="39"/>
      <c r="D3" s="39"/>
      <c r="E3" s="39"/>
      <c r="F3" s="39"/>
      <c r="G3" s="39"/>
      <c r="H3" s="39"/>
      <c r="I3" s="39"/>
      <c r="J3" s="39"/>
      <c r="L3" s="84"/>
      <c r="O3" s="2"/>
    </row>
    <row r="4" spans="1:15" s="1" customFormat="1" ht="36" customHeight="1" thickBot="1">
      <c r="A4" s="328" t="s">
        <v>63</v>
      </c>
      <c r="B4" s="329"/>
      <c r="C4" s="330"/>
      <c r="D4" s="331"/>
      <c r="E4" s="331"/>
      <c r="F4" s="331"/>
      <c r="G4" s="332"/>
      <c r="H4" s="40" t="s">
        <v>4</v>
      </c>
      <c r="I4" s="40"/>
      <c r="J4" s="41"/>
      <c r="K4" s="3"/>
      <c r="L4" s="85"/>
      <c r="O4" s="2"/>
    </row>
    <row r="5" ht="20.25" customHeight="1" thickBot="1">
      <c r="B5" s="9" t="s">
        <v>9</v>
      </c>
    </row>
    <row r="6" spans="1:16" ht="13.5">
      <c r="A6" s="333" t="s">
        <v>0</v>
      </c>
      <c r="B6" s="336" t="s">
        <v>29</v>
      </c>
      <c r="C6" s="336" t="s">
        <v>1</v>
      </c>
      <c r="D6" s="336" t="s">
        <v>2</v>
      </c>
      <c r="E6" s="353" t="s">
        <v>79</v>
      </c>
      <c r="F6" s="354"/>
      <c r="G6" s="354"/>
      <c r="H6" s="354"/>
      <c r="I6" s="354"/>
      <c r="J6" s="354"/>
      <c r="K6" s="355"/>
      <c r="L6" s="167"/>
      <c r="M6" s="342" t="s">
        <v>5</v>
      </c>
      <c r="N6" s="342" t="s">
        <v>3</v>
      </c>
      <c r="O6" s="342" t="s">
        <v>8</v>
      </c>
      <c r="P6" s="110"/>
    </row>
    <row r="7" spans="1:16" ht="13.5">
      <c r="A7" s="334"/>
      <c r="B7" s="337"/>
      <c r="C7" s="337"/>
      <c r="D7" s="337"/>
      <c r="E7" s="339" t="s">
        <v>37</v>
      </c>
      <c r="F7" s="340"/>
      <c r="G7" s="343" t="s">
        <v>40</v>
      </c>
      <c r="H7" s="351" t="s">
        <v>41</v>
      </c>
      <c r="I7" s="345" t="s">
        <v>92</v>
      </c>
      <c r="J7" s="349" t="s">
        <v>42</v>
      </c>
      <c r="K7" s="347" t="s">
        <v>93</v>
      </c>
      <c r="L7" s="168"/>
      <c r="M7" s="342"/>
      <c r="N7" s="342"/>
      <c r="O7" s="342"/>
      <c r="P7" s="110"/>
    </row>
    <row r="8" spans="1:16" s="18" customFormat="1" ht="14.25" thickBot="1">
      <c r="A8" s="335"/>
      <c r="B8" s="338"/>
      <c r="C8" s="338"/>
      <c r="D8" s="338"/>
      <c r="E8" s="30" t="s">
        <v>38</v>
      </c>
      <c r="F8" s="30" t="s">
        <v>39</v>
      </c>
      <c r="G8" s="344"/>
      <c r="H8" s="352"/>
      <c r="I8" s="346"/>
      <c r="J8" s="350"/>
      <c r="K8" s="348"/>
      <c r="L8" s="168"/>
      <c r="M8" s="342"/>
      <c r="N8" s="342"/>
      <c r="O8" s="342"/>
      <c r="P8" s="166"/>
    </row>
    <row r="9" spans="1:16" ht="15" thickBot="1" thickTop="1">
      <c r="A9" s="126" t="s">
        <v>6</v>
      </c>
      <c r="B9" s="127" t="s">
        <v>33</v>
      </c>
      <c r="C9" s="128" t="s">
        <v>10</v>
      </c>
      <c r="D9" s="129" t="s">
        <v>7</v>
      </c>
      <c r="E9" s="178"/>
      <c r="F9" s="178" t="s">
        <v>77</v>
      </c>
      <c r="G9" s="179"/>
      <c r="H9" s="180"/>
      <c r="I9" s="181"/>
      <c r="J9" s="182" t="s">
        <v>78</v>
      </c>
      <c r="K9" s="183"/>
      <c r="L9" s="167"/>
      <c r="M9" s="169" t="str">
        <f>IF(AND(B9&lt;&gt;"",C9&lt;&gt;""),B9&amp;"　"&amp;C9,"")</f>
        <v>日南　太郎</v>
      </c>
      <c r="N9" s="169">
        <f>IF(M9="","",$C$4)</f>
        <v>0</v>
      </c>
      <c r="O9" s="169">
        <f aca="true" t="shared" si="0" ref="O9:O40">IF(M9&lt;&gt;"",COUNTA(G9:K9),"")</f>
        <v>1</v>
      </c>
      <c r="P9" s="110"/>
    </row>
    <row r="10" spans="1:16" ht="13.5">
      <c r="A10" s="23">
        <v>1</v>
      </c>
      <c r="B10" s="24"/>
      <c r="C10" s="25"/>
      <c r="D10" s="22"/>
      <c r="E10" s="93"/>
      <c r="F10" s="93"/>
      <c r="G10" s="94"/>
      <c r="H10" s="95"/>
      <c r="I10" s="96"/>
      <c r="J10" s="97"/>
      <c r="K10" s="98"/>
      <c r="L10" s="170"/>
      <c r="M10" s="169">
        <f aca="true" t="shared" si="1" ref="M10:M59">IF(AND(B10&lt;&gt;"",C10&lt;&gt;""),B10&amp;"　"&amp;C10,"")</f>
      </c>
      <c r="N10" s="169">
        <f aca="true" t="shared" si="2" ref="N10:N59">IF(M10="","",$C$4)</f>
      </c>
      <c r="O10" s="169">
        <f>IF(M10&lt;&gt;"",COUNTA(E10:K10),"")</f>
      </c>
      <c r="P10" s="110"/>
    </row>
    <row r="11" spans="1:16" ht="13.5">
      <c r="A11" s="20">
        <v>2</v>
      </c>
      <c r="B11" s="5"/>
      <c r="C11" s="6"/>
      <c r="D11" s="21"/>
      <c r="E11" s="82"/>
      <c r="F11" s="82"/>
      <c r="G11" s="92"/>
      <c r="H11" s="91"/>
      <c r="I11" s="90"/>
      <c r="J11" s="89"/>
      <c r="K11" s="88"/>
      <c r="L11" s="170"/>
      <c r="M11" s="169">
        <f t="shared" si="1"/>
      </c>
      <c r="N11" s="169">
        <f>IF(M11="","",$C$4)</f>
      </c>
      <c r="O11" s="169">
        <f t="shared" si="0"/>
      </c>
      <c r="P11" s="110"/>
    </row>
    <row r="12" spans="1:16" ht="13.5">
      <c r="A12" s="20">
        <v>3</v>
      </c>
      <c r="B12" s="5"/>
      <c r="C12" s="6"/>
      <c r="D12" s="21"/>
      <c r="E12" s="82"/>
      <c r="F12" s="82"/>
      <c r="G12" s="92"/>
      <c r="H12" s="91"/>
      <c r="I12" s="90"/>
      <c r="J12" s="89"/>
      <c r="K12" s="88"/>
      <c r="L12" s="170"/>
      <c r="M12" s="169">
        <f t="shared" si="1"/>
      </c>
      <c r="N12" s="169">
        <f t="shared" si="2"/>
      </c>
      <c r="O12" s="169">
        <f t="shared" si="0"/>
      </c>
      <c r="P12" s="110"/>
    </row>
    <row r="13" spans="1:16" ht="13.5">
      <c r="A13" s="20">
        <v>4</v>
      </c>
      <c r="B13" s="5"/>
      <c r="C13" s="6"/>
      <c r="D13" s="21"/>
      <c r="E13" s="82"/>
      <c r="F13" s="82"/>
      <c r="G13" s="92"/>
      <c r="H13" s="91"/>
      <c r="I13" s="90"/>
      <c r="J13" s="89"/>
      <c r="K13" s="88"/>
      <c r="L13" s="170"/>
      <c r="M13" s="169">
        <f t="shared" si="1"/>
      </c>
      <c r="N13" s="169">
        <f t="shared" si="2"/>
      </c>
      <c r="O13" s="169">
        <f t="shared" si="0"/>
      </c>
      <c r="P13" s="110"/>
    </row>
    <row r="14" spans="1:16" ht="14.25" thickBot="1">
      <c r="A14" s="26">
        <v>5</v>
      </c>
      <c r="B14" s="27"/>
      <c r="C14" s="28"/>
      <c r="D14" s="29"/>
      <c r="E14" s="99"/>
      <c r="F14" s="99"/>
      <c r="G14" s="100"/>
      <c r="H14" s="101"/>
      <c r="I14" s="102"/>
      <c r="J14" s="103"/>
      <c r="K14" s="104"/>
      <c r="L14" s="170"/>
      <c r="M14" s="169">
        <f t="shared" si="1"/>
      </c>
      <c r="N14" s="169">
        <f t="shared" si="2"/>
      </c>
      <c r="O14" s="169">
        <f t="shared" si="0"/>
      </c>
      <c r="P14" s="110"/>
    </row>
    <row r="15" spans="1:16" ht="14.25" thickTop="1">
      <c r="A15" s="23">
        <v>6</v>
      </c>
      <c r="B15" s="24"/>
      <c r="C15" s="25"/>
      <c r="D15" s="22"/>
      <c r="E15" s="93"/>
      <c r="F15" s="93"/>
      <c r="G15" s="94"/>
      <c r="H15" s="95"/>
      <c r="I15" s="96"/>
      <c r="J15" s="97"/>
      <c r="K15" s="98"/>
      <c r="L15" s="170"/>
      <c r="M15" s="169">
        <f t="shared" si="1"/>
      </c>
      <c r="N15" s="169">
        <f t="shared" si="2"/>
      </c>
      <c r="O15" s="169">
        <f t="shared" si="0"/>
      </c>
      <c r="P15" s="110"/>
    </row>
    <row r="16" spans="1:16" ht="13.5">
      <c r="A16" s="20">
        <v>7</v>
      </c>
      <c r="B16" s="5"/>
      <c r="C16" s="6"/>
      <c r="D16" s="21"/>
      <c r="E16" s="82"/>
      <c r="F16" s="82"/>
      <c r="G16" s="92"/>
      <c r="H16" s="91"/>
      <c r="I16" s="90"/>
      <c r="J16" s="89"/>
      <c r="K16" s="88"/>
      <c r="L16" s="170"/>
      <c r="M16" s="169">
        <f t="shared" si="1"/>
      </c>
      <c r="N16" s="169">
        <f t="shared" si="2"/>
      </c>
      <c r="O16" s="169">
        <f t="shared" si="0"/>
      </c>
      <c r="P16" s="110"/>
    </row>
    <row r="17" spans="1:16" ht="13.5">
      <c r="A17" s="20">
        <v>8</v>
      </c>
      <c r="B17" s="5"/>
      <c r="C17" s="6"/>
      <c r="D17" s="21"/>
      <c r="E17" s="82"/>
      <c r="F17" s="82"/>
      <c r="G17" s="92"/>
      <c r="H17" s="91"/>
      <c r="I17" s="90"/>
      <c r="J17" s="89"/>
      <c r="K17" s="88"/>
      <c r="L17" s="170"/>
      <c r="M17" s="169">
        <f t="shared" si="1"/>
      </c>
      <c r="N17" s="169">
        <f t="shared" si="2"/>
      </c>
      <c r="O17" s="169">
        <f t="shared" si="0"/>
      </c>
      <c r="P17" s="110"/>
    </row>
    <row r="18" spans="1:16" ht="13.5">
      <c r="A18" s="20">
        <v>9</v>
      </c>
      <c r="B18" s="5"/>
      <c r="C18" s="6"/>
      <c r="D18" s="21"/>
      <c r="E18" s="82"/>
      <c r="F18" s="82"/>
      <c r="G18" s="92"/>
      <c r="H18" s="91"/>
      <c r="I18" s="90"/>
      <c r="J18" s="89"/>
      <c r="K18" s="88"/>
      <c r="L18" s="170"/>
      <c r="M18" s="169">
        <f t="shared" si="1"/>
      </c>
      <c r="N18" s="169">
        <f t="shared" si="2"/>
      </c>
      <c r="O18" s="169">
        <f t="shared" si="0"/>
      </c>
      <c r="P18" s="110"/>
    </row>
    <row r="19" spans="1:16" ht="14.25" thickBot="1">
      <c r="A19" s="26">
        <v>10</v>
      </c>
      <c r="B19" s="27"/>
      <c r="C19" s="28"/>
      <c r="D19" s="29"/>
      <c r="E19" s="99"/>
      <c r="F19" s="99"/>
      <c r="G19" s="100"/>
      <c r="H19" s="101"/>
      <c r="I19" s="102"/>
      <c r="J19" s="103"/>
      <c r="K19" s="104"/>
      <c r="L19" s="170"/>
      <c r="M19" s="169">
        <f t="shared" si="1"/>
      </c>
      <c r="N19" s="169">
        <f t="shared" si="2"/>
      </c>
      <c r="O19" s="169">
        <f t="shared" si="0"/>
      </c>
      <c r="P19" s="110"/>
    </row>
    <row r="20" spans="1:16" ht="14.25" thickTop="1">
      <c r="A20" s="23">
        <v>11</v>
      </c>
      <c r="B20" s="24"/>
      <c r="C20" s="25"/>
      <c r="D20" s="22"/>
      <c r="E20" s="93"/>
      <c r="F20" s="93"/>
      <c r="G20" s="94"/>
      <c r="H20" s="95"/>
      <c r="I20" s="96"/>
      <c r="J20" s="97"/>
      <c r="K20" s="98"/>
      <c r="L20" s="170"/>
      <c r="M20" s="169">
        <f t="shared" si="1"/>
      </c>
      <c r="N20" s="169">
        <f t="shared" si="2"/>
      </c>
      <c r="O20" s="169">
        <f t="shared" si="0"/>
      </c>
      <c r="P20" s="110"/>
    </row>
    <row r="21" spans="1:16" ht="13.5">
      <c r="A21" s="20">
        <v>12</v>
      </c>
      <c r="B21" s="5"/>
      <c r="C21" s="6"/>
      <c r="D21" s="21"/>
      <c r="E21" s="82"/>
      <c r="F21" s="82"/>
      <c r="G21" s="92"/>
      <c r="H21" s="91"/>
      <c r="I21" s="90"/>
      <c r="J21" s="89"/>
      <c r="K21" s="88"/>
      <c r="L21" s="170"/>
      <c r="M21" s="169">
        <f t="shared" si="1"/>
      </c>
      <c r="N21" s="169">
        <f t="shared" si="2"/>
      </c>
      <c r="O21" s="169">
        <f t="shared" si="0"/>
      </c>
      <c r="P21" s="110"/>
    </row>
    <row r="22" spans="1:16" ht="13.5">
      <c r="A22" s="20">
        <v>13</v>
      </c>
      <c r="B22" s="5"/>
      <c r="C22" s="6"/>
      <c r="D22" s="21"/>
      <c r="E22" s="82"/>
      <c r="F22" s="82"/>
      <c r="G22" s="92"/>
      <c r="H22" s="91"/>
      <c r="I22" s="90"/>
      <c r="J22" s="89"/>
      <c r="K22" s="88"/>
      <c r="L22" s="170"/>
      <c r="M22" s="169">
        <f t="shared" si="1"/>
      </c>
      <c r="N22" s="169">
        <f t="shared" si="2"/>
      </c>
      <c r="O22" s="169">
        <f t="shared" si="0"/>
      </c>
      <c r="P22" s="110"/>
    </row>
    <row r="23" spans="1:16" ht="13.5">
      <c r="A23" s="20">
        <v>14</v>
      </c>
      <c r="B23" s="5"/>
      <c r="C23" s="6"/>
      <c r="D23" s="21"/>
      <c r="E23" s="82"/>
      <c r="F23" s="82"/>
      <c r="G23" s="92"/>
      <c r="H23" s="91"/>
      <c r="I23" s="90"/>
      <c r="J23" s="89"/>
      <c r="K23" s="88"/>
      <c r="L23" s="170"/>
      <c r="M23" s="169">
        <f t="shared" si="1"/>
      </c>
      <c r="N23" s="169">
        <f t="shared" si="2"/>
      </c>
      <c r="O23" s="169">
        <f t="shared" si="0"/>
      </c>
      <c r="P23" s="110"/>
    </row>
    <row r="24" spans="1:16" ht="14.25" thickBot="1">
      <c r="A24" s="26">
        <v>15</v>
      </c>
      <c r="B24" s="27"/>
      <c r="C24" s="28"/>
      <c r="D24" s="29"/>
      <c r="E24" s="99"/>
      <c r="F24" s="99"/>
      <c r="G24" s="100"/>
      <c r="H24" s="101"/>
      <c r="I24" s="102"/>
      <c r="J24" s="103"/>
      <c r="K24" s="104"/>
      <c r="L24" s="170"/>
      <c r="M24" s="169">
        <f t="shared" si="1"/>
      </c>
      <c r="N24" s="169">
        <f t="shared" si="2"/>
      </c>
      <c r="O24" s="169">
        <f t="shared" si="0"/>
      </c>
      <c r="P24" s="110"/>
    </row>
    <row r="25" spans="1:16" ht="14.25" thickTop="1">
      <c r="A25" s="23">
        <v>16</v>
      </c>
      <c r="B25" s="24"/>
      <c r="C25" s="25"/>
      <c r="D25" s="22"/>
      <c r="E25" s="93"/>
      <c r="F25" s="93"/>
      <c r="G25" s="94"/>
      <c r="H25" s="95"/>
      <c r="I25" s="96"/>
      <c r="J25" s="97"/>
      <c r="K25" s="98"/>
      <c r="L25" s="170"/>
      <c r="M25" s="169">
        <f t="shared" si="1"/>
      </c>
      <c r="N25" s="169">
        <f t="shared" si="2"/>
      </c>
      <c r="O25" s="169">
        <f t="shared" si="0"/>
      </c>
      <c r="P25" s="110"/>
    </row>
    <row r="26" spans="1:16" ht="13.5">
      <c r="A26" s="20">
        <v>17</v>
      </c>
      <c r="B26" s="5"/>
      <c r="C26" s="6"/>
      <c r="D26" s="21"/>
      <c r="E26" s="82"/>
      <c r="F26" s="82"/>
      <c r="G26" s="92"/>
      <c r="H26" s="91"/>
      <c r="I26" s="90"/>
      <c r="J26" s="89"/>
      <c r="K26" s="88"/>
      <c r="L26" s="170"/>
      <c r="M26" s="169">
        <f t="shared" si="1"/>
      </c>
      <c r="N26" s="169">
        <f t="shared" si="2"/>
      </c>
      <c r="O26" s="169">
        <f t="shared" si="0"/>
      </c>
      <c r="P26" s="110"/>
    </row>
    <row r="27" spans="1:16" ht="13.5">
      <c r="A27" s="20">
        <v>18</v>
      </c>
      <c r="B27" s="5"/>
      <c r="C27" s="6"/>
      <c r="D27" s="21"/>
      <c r="E27" s="82"/>
      <c r="F27" s="82"/>
      <c r="G27" s="92"/>
      <c r="H27" s="91"/>
      <c r="I27" s="90"/>
      <c r="J27" s="89"/>
      <c r="K27" s="88"/>
      <c r="L27" s="170"/>
      <c r="M27" s="169">
        <f t="shared" si="1"/>
      </c>
      <c r="N27" s="169">
        <f t="shared" si="2"/>
      </c>
      <c r="O27" s="169">
        <f t="shared" si="0"/>
      </c>
      <c r="P27" s="110"/>
    </row>
    <row r="28" spans="1:16" ht="13.5">
      <c r="A28" s="20">
        <v>19</v>
      </c>
      <c r="B28" s="5"/>
      <c r="C28" s="6"/>
      <c r="D28" s="21"/>
      <c r="E28" s="82"/>
      <c r="F28" s="82"/>
      <c r="G28" s="92"/>
      <c r="H28" s="91"/>
      <c r="I28" s="90"/>
      <c r="J28" s="89"/>
      <c r="K28" s="88"/>
      <c r="L28" s="170"/>
      <c r="M28" s="169">
        <f t="shared" si="1"/>
      </c>
      <c r="N28" s="169">
        <f t="shared" si="2"/>
      </c>
      <c r="O28" s="169">
        <f t="shared" si="0"/>
      </c>
      <c r="P28" s="110"/>
    </row>
    <row r="29" spans="1:16" ht="14.25" thickBot="1">
      <c r="A29" s="26">
        <v>20</v>
      </c>
      <c r="B29" s="27"/>
      <c r="C29" s="28"/>
      <c r="D29" s="29"/>
      <c r="E29" s="99"/>
      <c r="F29" s="99"/>
      <c r="G29" s="100"/>
      <c r="H29" s="101"/>
      <c r="I29" s="102"/>
      <c r="J29" s="103"/>
      <c r="K29" s="104"/>
      <c r="L29" s="170"/>
      <c r="M29" s="169">
        <f t="shared" si="1"/>
      </c>
      <c r="N29" s="169">
        <f t="shared" si="2"/>
      </c>
      <c r="O29" s="169">
        <f t="shared" si="0"/>
      </c>
      <c r="P29" s="110"/>
    </row>
    <row r="30" spans="1:16" ht="14.25" thickTop="1">
      <c r="A30" s="23">
        <v>21</v>
      </c>
      <c r="B30" s="24"/>
      <c r="C30" s="25"/>
      <c r="D30" s="22"/>
      <c r="E30" s="93"/>
      <c r="F30" s="93"/>
      <c r="G30" s="94"/>
      <c r="H30" s="95"/>
      <c r="I30" s="96"/>
      <c r="J30" s="97"/>
      <c r="K30" s="98"/>
      <c r="L30" s="170"/>
      <c r="M30" s="169">
        <f t="shared" si="1"/>
      </c>
      <c r="N30" s="169">
        <f t="shared" si="2"/>
      </c>
      <c r="O30" s="169">
        <f t="shared" si="0"/>
      </c>
      <c r="P30" s="110"/>
    </row>
    <row r="31" spans="1:16" ht="13.5">
      <c r="A31" s="20">
        <v>22</v>
      </c>
      <c r="B31" s="5"/>
      <c r="C31" s="6"/>
      <c r="D31" s="21"/>
      <c r="E31" s="82"/>
      <c r="F31" s="82"/>
      <c r="G31" s="92"/>
      <c r="H31" s="91"/>
      <c r="I31" s="90"/>
      <c r="J31" s="89"/>
      <c r="K31" s="88"/>
      <c r="L31" s="170"/>
      <c r="M31" s="169">
        <f t="shared" si="1"/>
      </c>
      <c r="N31" s="169">
        <f t="shared" si="2"/>
      </c>
      <c r="O31" s="169">
        <f t="shared" si="0"/>
      </c>
      <c r="P31" s="110"/>
    </row>
    <row r="32" spans="1:16" ht="13.5">
      <c r="A32" s="20">
        <v>23</v>
      </c>
      <c r="B32" s="5"/>
      <c r="C32" s="6"/>
      <c r="D32" s="21"/>
      <c r="E32" s="82"/>
      <c r="F32" s="82"/>
      <c r="G32" s="92"/>
      <c r="H32" s="91"/>
      <c r="I32" s="90"/>
      <c r="J32" s="89"/>
      <c r="K32" s="88"/>
      <c r="L32" s="170"/>
      <c r="M32" s="169">
        <f t="shared" si="1"/>
      </c>
      <c r="N32" s="169">
        <f t="shared" si="2"/>
      </c>
      <c r="O32" s="169">
        <f t="shared" si="0"/>
      </c>
      <c r="P32" s="110"/>
    </row>
    <row r="33" spans="1:16" ht="13.5">
      <c r="A33" s="20">
        <v>24</v>
      </c>
      <c r="B33" s="5"/>
      <c r="C33" s="6"/>
      <c r="D33" s="21"/>
      <c r="E33" s="82"/>
      <c r="F33" s="82"/>
      <c r="G33" s="92"/>
      <c r="H33" s="91"/>
      <c r="I33" s="90"/>
      <c r="J33" s="89"/>
      <c r="K33" s="88"/>
      <c r="L33" s="170"/>
      <c r="M33" s="169">
        <f t="shared" si="1"/>
      </c>
      <c r="N33" s="169">
        <f t="shared" si="2"/>
      </c>
      <c r="O33" s="169">
        <f t="shared" si="0"/>
      </c>
      <c r="P33" s="110"/>
    </row>
    <row r="34" spans="1:16" ht="14.25" thickBot="1">
      <c r="A34" s="26">
        <v>25</v>
      </c>
      <c r="B34" s="27"/>
      <c r="C34" s="28"/>
      <c r="D34" s="29"/>
      <c r="E34" s="99"/>
      <c r="F34" s="99"/>
      <c r="G34" s="100"/>
      <c r="H34" s="101"/>
      <c r="I34" s="102"/>
      <c r="J34" s="103"/>
      <c r="K34" s="104"/>
      <c r="L34" s="170"/>
      <c r="M34" s="169">
        <f t="shared" si="1"/>
      </c>
      <c r="N34" s="169">
        <f t="shared" si="2"/>
      </c>
      <c r="O34" s="169">
        <f t="shared" si="0"/>
      </c>
      <c r="P34" s="110"/>
    </row>
    <row r="35" spans="1:16" ht="14.25" thickTop="1">
      <c r="A35" s="23">
        <v>26</v>
      </c>
      <c r="B35" s="24"/>
      <c r="C35" s="25"/>
      <c r="D35" s="22"/>
      <c r="E35" s="93"/>
      <c r="F35" s="93"/>
      <c r="G35" s="94"/>
      <c r="H35" s="95"/>
      <c r="I35" s="96"/>
      <c r="J35" s="97"/>
      <c r="K35" s="98"/>
      <c r="L35" s="170"/>
      <c r="M35" s="169">
        <f t="shared" si="1"/>
      </c>
      <c r="N35" s="169">
        <f t="shared" si="2"/>
      </c>
      <c r="O35" s="169">
        <f t="shared" si="0"/>
      </c>
      <c r="P35" s="110"/>
    </row>
    <row r="36" spans="1:16" ht="13.5">
      <c r="A36" s="20">
        <v>27</v>
      </c>
      <c r="B36" s="5"/>
      <c r="C36" s="6"/>
      <c r="D36" s="21"/>
      <c r="E36" s="82"/>
      <c r="F36" s="82"/>
      <c r="G36" s="92"/>
      <c r="H36" s="91"/>
      <c r="I36" s="90"/>
      <c r="J36" s="89"/>
      <c r="K36" s="88"/>
      <c r="L36" s="170"/>
      <c r="M36" s="169">
        <f t="shared" si="1"/>
      </c>
      <c r="N36" s="169">
        <f t="shared" si="2"/>
      </c>
      <c r="O36" s="169">
        <f t="shared" si="0"/>
      </c>
      <c r="P36" s="110"/>
    </row>
    <row r="37" spans="1:16" ht="13.5">
      <c r="A37" s="20">
        <v>28</v>
      </c>
      <c r="B37" s="5"/>
      <c r="C37" s="6"/>
      <c r="D37" s="21"/>
      <c r="E37" s="82"/>
      <c r="F37" s="82"/>
      <c r="G37" s="92"/>
      <c r="H37" s="91"/>
      <c r="I37" s="90"/>
      <c r="J37" s="89"/>
      <c r="K37" s="88"/>
      <c r="L37" s="170"/>
      <c r="M37" s="169">
        <f t="shared" si="1"/>
      </c>
      <c r="N37" s="169">
        <f t="shared" si="2"/>
      </c>
      <c r="O37" s="169">
        <f t="shared" si="0"/>
      </c>
      <c r="P37" s="110"/>
    </row>
    <row r="38" spans="1:16" ht="13.5">
      <c r="A38" s="20">
        <v>29</v>
      </c>
      <c r="B38" s="5"/>
      <c r="C38" s="6"/>
      <c r="D38" s="21"/>
      <c r="E38" s="82"/>
      <c r="F38" s="82"/>
      <c r="G38" s="92"/>
      <c r="H38" s="91"/>
      <c r="I38" s="90"/>
      <c r="J38" s="89"/>
      <c r="K38" s="88"/>
      <c r="L38" s="170"/>
      <c r="M38" s="169">
        <f t="shared" si="1"/>
      </c>
      <c r="N38" s="169">
        <f t="shared" si="2"/>
      </c>
      <c r="O38" s="169">
        <f t="shared" si="0"/>
      </c>
      <c r="P38" s="110"/>
    </row>
    <row r="39" spans="1:16" ht="14.25" thickBot="1">
      <c r="A39" s="26">
        <v>30</v>
      </c>
      <c r="B39" s="27"/>
      <c r="C39" s="28"/>
      <c r="D39" s="29"/>
      <c r="E39" s="99"/>
      <c r="F39" s="99"/>
      <c r="G39" s="100"/>
      <c r="H39" s="101"/>
      <c r="I39" s="102"/>
      <c r="J39" s="103"/>
      <c r="K39" s="104"/>
      <c r="L39" s="170"/>
      <c r="M39" s="169">
        <f t="shared" si="1"/>
      </c>
      <c r="N39" s="169">
        <f t="shared" si="2"/>
      </c>
      <c r="O39" s="169">
        <f t="shared" si="0"/>
      </c>
      <c r="P39" s="110"/>
    </row>
    <row r="40" spans="1:16" ht="14.25" thickTop="1">
      <c r="A40" s="23">
        <v>31</v>
      </c>
      <c r="B40" s="24"/>
      <c r="C40" s="25"/>
      <c r="D40" s="22"/>
      <c r="E40" s="93"/>
      <c r="F40" s="93"/>
      <c r="G40" s="94"/>
      <c r="H40" s="95"/>
      <c r="I40" s="96"/>
      <c r="J40" s="97"/>
      <c r="K40" s="98"/>
      <c r="L40" s="170"/>
      <c r="M40" s="169">
        <f t="shared" si="1"/>
      </c>
      <c r="N40" s="169">
        <f t="shared" si="2"/>
      </c>
      <c r="O40" s="169">
        <f t="shared" si="0"/>
      </c>
      <c r="P40" s="110"/>
    </row>
    <row r="41" spans="1:16" ht="13.5">
      <c r="A41" s="20">
        <v>32</v>
      </c>
      <c r="B41" s="5"/>
      <c r="C41" s="6"/>
      <c r="D41" s="21"/>
      <c r="E41" s="82"/>
      <c r="F41" s="82"/>
      <c r="G41" s="92"/>
      <c r="H41" s="91"/>
      <c r="I41" s="90"/>
      <c r="J41" s="89"/>
      <c r="K41" s="88"/>
      <c r="L41" s="170"/>
      <c r="M41" s="169">
        <f t="shared" si="1"/>
      </c>
      <c r="N41" s="169">
        <f t="shared" si="2"/>
      </c>
      <c r="O41" s="169">
        <f aca="true" t="shared" si="3" ref="O41:O58">IF(M41&lt;&gt;"",COUNTA(G41:K41),"")</f>
      </c>
      <c r="P41" s="110"/>
    </row>
    <row r="42" spans="1:16" ht="13.5">
      <c r="A42" s="20">
        <v>33</v>
      </c>
      <c r="B42" s="5"/>
      <c r="C42" s="6"/>
      <c r="D42" s="21"/>
      <c r="E42" s="82"/>
      <c r="F42" s="82"/>
      <c r="G42" s="92"/>
      <c r="H42" s="91"/>
      <c r="I42" s="90"/>
      <c r="J42" s="89"/>
      <c r="K42" s="88"/>
      <c r="L42" s="170"/>
      <c r="M42" s="169">
        <f t="shared" si="1"/>
      </c>
      <c r="N42" s="169">
        <f t="shared" si="2"/>
      </c>
      <c r="O42" s="169">
        <f t="shared" si="3"/>
      </c>
      <c r="P42" s="110"/>
    </row>
    <row r="43" spans="1:16" ht="13.5">
      <c r="A43" s="20">
        <v>34</v>
      </c>
      <c r="B43" s="5"/>
      <c r="C43" s="6"/>
      <c r="D43" s="21"/>
      <c r="E43" s="82"/>
      <c r="F43" s="82"/>
      <c r="G43" s="92"/>
      <c r="H43" s="91"/>
      <c r="I43" s="90"/>
      <c r="J43" s="89"/>
      <c r="K43" s="88"/>
      <c r="L43" s="170"/>
      <c r="M43" s="169">
        <f t="shared" si="1"/>
      </c>
      <c r="N43" s="169">
        <f t="shared" si="2"/>
      </c>
      <c r="O43" s="169">
        <f t="shared" si="3"/>
      </c>
      <c r="P43" s="110"/>
    </row>
    <row r="44" spans="1:16" ht="14.25" thickBot="1">
      <c r="A44" s="26">
        <v>35</v>
      </c>
      <c r="B44" s="27"/>
      <c r="C44" s="28"/>
      <c r="D44" s="29"/>
      <c r="E44" s="99"/>
      <c r="F44" s="99"/>
      <c r="G44" s="100"/>
      <c r="H44" s="101"/>
      <c r="I44" s="102"/>
      <c r="J44" s="103"/>
      <c r="K44" s="104"/>
      <c r="L44" s="170"/>
      <c r="M44" s="169">
        <f t="shared" si="1"/>
      </c>
      <c r="N44" s="169">
        <f t="shared" si="2"/>
      </c>
      <c r="O44" s="169">
        <f t="shared" si="3"/>
      </c>
      <c r="P44" s="110"/>
    </row>
    <row r="45" spans="1:16" ht="14.25" thickTop="1">
      <c r="A45" s="23">
        <v>36</v>
      </c>
      <c r="B45" s="24"/>
      <c r="C45" s="25"/>
      <c r="D45" s="22"/>
      <c r="E45" s="93"/>
      <c r="F45" s="93"/>
      <c r="G45" s="94"/>
      <c r="H45" s="95"/>
      <c r="I45" s="96"/>
      <c r="J45" s="97"/>
      <c r="K45" s="98"/>
      <c r="L45" s="170"/>
      <c r="M45" s="169">
        <f t="shared" si="1"/>
      </c>
      <c r="N45" s="169">
        <f t="shared" si="2"/>
      </c>
      <c r="O45" s="169">
        <f t="shared" si="3"/>
      </c>
      <c r="P45" s="110"/>
    </row>
    <row r="46" spans="1:16" ht="13.5">
      <c r="A46" s="20">
        <v>37</v>
      </c>
      <c r="B46" s="5"/>
      <c r="C46" s="6"/>
      <c r="D46" s="21"/>
      <c r="E46" s="82"/>
      <c r="F46" s="82"/>
      <c r="G46" s="92"/>
      <c r="H46" s="91"/>
      <c r="I46" s="90"/>
      <c r="J46" s="89"/>
      <c r="K46" s="88"/>
      <c r="L46" s="170"/>
      <c r="M46" s="169">
        <f t="shared" si="1"/>
      </c>
      <c r="N46" s="169">
        <f t="shared" si="2"/>
      </c>
      <c r="O46" s="169">
        <f t="shared" si="3"/>
      </c>
      <c r="P46" s="110"/>
    </row>
    <row r="47" spans="1:16" ht="13.5">
      <c r="A47" s="20">
        <v>38</v>
      </c>
      <c r="B47" s="5"/>
      <c r="C47" s="6"/>
      <c r="D47" s="21"/>
      <c r="E47" s="82"/>
      <c r="F47" s="82"/>
      <c r="G47" s="92"/>
      <c r="H47" s="91"/>
      <c r="I47" s="90"/>
      <c r="J47" s="89"/>
      <c r="K47" s="88"/>
      <c r="L47" s="170"/>
      <c r="M47" s="169">
        <f t="shared" si="1"/>
      </c>
      <c r="N47" s="169">
        <f t="shared" si="2"/>
      </c>
      <c r="O47" s="169">
        <f t="shared" si="3"/>
      </c>
      <c r="P47" s="110"/>
    </row>
    <row r="48" spans="1:16" ht="13.5">
      <c r="A48" s="20">
        <v>39</v>
      </c>
      <c r="B48" s="5"/>
      <c r="C48" s="6"/>
      <c r="D48" s="21"/>
      <c r="E48" s="82"/>
      <c r="F48" s="82"/>
      <c r="G48" s="92"/>
      <c r="H48" s="91"/>
      <c r="I48" s="90"/>
      <c r="J48" s="89"/>
      <c r="K48" s="88"/>
      <c r="L48" s="170"/>
      <c r="M48" s="169">
        <f t="shared" si="1"/>
      </c>
      <c r="N48" s="169">
        <f t="shared" si="2"/>
      </c>
      <c r="O48" s="169">
        <f t="shared" si="3"/>
      </c>
      <c r="P48" s="110"/>
    </row>
    <row r="49" spans="1:16" ht="14.25" thickBot="1">
      <c r="A49" s="26">
        <v>40</v>
      </c>
      <c r="B49" s="27"/>
      <c r="C49" s="28"/>
      <c r="D49" s="29"/>
      <c r="E49" s="99"/>
      <c r="F49" s="99"/>
      <c r="G49" s="100"/>
      <c r="H49" s="101"/>
      <c r="I49" s="102"/>
      <c r="J49" s="103"/>
      <c r="K49" s="104"/>
      <c r="L49" s="170"/>
      <c r="M49" s="169">
        <f t="shared" si="1"/>
      </c>
      <c r="N49" s="169">
        <f t="shared" si="2"/>
      </c>
      <c r="O49" s="169">
        <f t="shared" si="3"/>
      </c>
      <c r="P49" s="110"/>
    </row>
    <row r="50" spans="1:16" ht="14.25" thickTop="1">
      <c r="A50" s="23">
        <v>41</v>
      </c>
      <c r="B50" s="24"/>
      <c r="C50" s="25"/>
      <c r="D50" s="22"/>
      <c r="E50" s="93"/>
      <c r="F50" s="93"/>
      <c r="G50" s="94"/>
      <c r="H50" s="95"/>
      <c r="I50" s="96"/>
      <c r="J50" s="97"/>
      <c r="K50" s="98"/>
      <c r="L50" s="170"/>
      <c r="M50" s="169">
        <f t="shared" si="1"/>
      </c>
      <c r="N50" s="169">
        <f t="shared" si="2"/>
      </c>
      <c r="O50" s="169">
        <f t="shared" si="3"/>
      </c>
      <c r="P50" s="110"/>
    </row>
    <row r="51" spans="1:16" ht="13.5">
      <c r="A51" s="20">
        <v>42</v>
      </c>
      <c r="B51" s="5"/>
      <c r="C51" s="6"/>
      <c r="D51" s="21"/>
      <c r="E51" s="82"/>
      <c r="F51" s="82"/>
      <c r="G51" s="92"/>
      <c r="H51" s="91"/>
      <c r="I51" s="90"/>
      <c r="J51" s="89"/>
      <c r="K51" s="88"/>
      <c r="L51" s="170"/>
      <c r="M51" s="169">
        <f t="shared" si="1"/>
      </c>
      <c r="N51" s="169">
        <f t="shared" si="2"/>
      </c>
      <c r="O51" s="169">
        <f t="shared" si="3"/>
      </c>
      <c r="P51" s="110"/>
    </row>
    <row r="52" spans="1:16" ht="13.5">
      <c r="A52" s="20">
        <v>43</v>
      </c>
      <c r="B52" s="5"/>
      <c r="C52" s="6"/>
      <c r="D52" s="21"/>
      <c r="E52" s="82"/>
      <c r="F52" s="82"/>
      <c r="G52" s="92"/>
      <c r="H52" s="91"/>
      <c r="I52" s="90"/>
      <c r="J52" s="89"/>
      <c r="K52" s="88"/>
      <c r="L52" s="170"/>
      <c r="M52" s="169">
        <f t="shared" si="1"/>
      </c>
      <c r="N52" s="169">
        <f t="shared" si="2"/>
      </c>
      <c r="O52" s="169">
        <f t="shared" si="3"/>
      </c>
      <c r="P52" s="110"/>
    </row>
    <row r="53" spans="1:16" ht="13.5">
      <c r="A53" s="20">
        <v>44</v>
      </c>
      <c r="B53" s="5"/>
      <c r="C53" s="6"/>
      <c r="D53" s="21"/>
      <c r="E53" s="82"/>
      <c r="F53" s="82"/>
      <c r="G53" s="92"/>
      <c r="H53" s="91"/>
      <c r="I53" s="90"/>
      <c r="J53" s="89"/>
      <c r="K53" s="88"/>
      <c r="L53" s="170"/>
      <c r="M53" s="169">
        <f t="shared" si="1"/>
      </c>
      <c r="N53" s="169">
        <f t="shared" si="2"/>
      </c>
      <c r="O53" s="169">
        <f t="shared" si="3"/>
      </c>
      <c r="P53" s="110"/>
    </row>
    <row r="54" spans="1:16" ht="14.25" thickBot="1">
      <c r="A54" s="26">
        <v>45</v>
      </c>
      <c r="B54" s="27"/>
      <c r="C54" s="28"/>
      <c r="D54" s="29"/>
      <c r="E54" s="99"/>
      <c r="F54" s="99"/>
      <c r="G54" s="100"/>
      <c r="H54" s="101"/>
      <c r="I54" s="102"/>
      <c r="J54" s="103"/>
      <c r="K54" s="104"/>
      <c r="L54" s="170"/>
      <c r="M54" s="169">
        <f t="shared" si="1"/>
      </c>
      <c r="N54" s="169">
        <f t="shared" si="2"/>
      </c>
      <c r="O54" s="169">
        <f t="shared" si="3"/>
      </c>
      <c r="P54" s="110"/>
    </row>
    <row r="55" spans="1:16" ht="14.25" thickTop="1">
      <c r="A55" s="23">
        <v>46</v>
      </c>
      <c r="B55" s="24"/>
      <c r="C55" s="25"/>
      <c r="D55" s="22"/>
      <c r="E55" s="93"/>
      <c r="F55" s="93"/>
      <c r="G55" s="94"/>
      <c r="H55" s="95"/>
      <c r="I55" s="96"/>
      <c r="J55" s="97"/>
      <c r="K55" s="98"/>
      <c r="L55" s="170"/>
      <c r="M55" s="169">
        <f t="shared" si="1"/>
      </c>
      <c r="N55" s="169">
        <f t="shared" si="2"/>
      </c>
      <c r="O55" s="169">
        <f t="shared" si="3"/>
      </c>
      <c r="P55" s="110"/>
    </row>
    <row r="56" spans="1:16" ht="13.5">
      <c r="A56" s="20">
        <v>47</v>
      </c>
      <c r="B56" s="5"/>
      <c r="C56" s="6"/>
      <c r="D56" s="21"/>
      <c r="E56" s="82"/>
      <c r="F56" s="82"/>
      <c r="G56" s="92"/>
      <c r="H56" s="91"/>
      <c r="I56" s="90"/>
      <c r="J56" s="89"/>
      <c r="K56" s="88"/>
      <c r="L56" s="170"/>
      <c r="M56" s="169">
        <f t="shared" si="1"/>
      </c>
      <c r="N56" s="169">
        <f t="shared" si="2"/>
      </c>
      <c r="O56" s="169">
        <f t="shared" si="3"/>
      </c>
      <c r="P56" s="110"/>
    </row>
    <row r="57" spans="1:16" ht="13.5">
      <c r="A57" s="20">
        <v>48</v>
      </c>
      <c r="B57" s="5"/>
      <c r="C57" s="6"/>
      <c r="D57" s="21"/>
      <c r="E57" s="82"/>
      <c r="F57" s="82"/>
      <c r="G57" s="92"/>
      <c r="H57" s="91"/>
      <c r="I57" s="90"/>
      <c r="J57" s="89"/>
      <c r="K57" s="88"/>
      <c r="L57" s="170"/>
      <c r="M57" s="169">
        <f t="shared" si="1"/>
      </c>
      <c r="N57" s="169">
        <f t="shared" si="2"/>
      </c>
      <c r="O57" s="169">
        <f t="shared" si="3"/>
      </c>
      <c r="P57" s="110"/>
    </row>
    <row r="58" spans="1:16" ht="13.5">
      <c r="A58" s="20">
        <v>49</v>
      </c>
      <c r="B58" s="5"/>
      <c r="C58" s="6"/>
      <c r="D58" s="21"/>
      <c r="E58" s="82"/>
      <c r="F58" s="82"/>
      <c r="G58" s="92"/>
      <c r="H58" s="91"/>
      <c r="I58" s="90"/>
      <c r="J58" s="89"/>
      <c r="K58" s="88"/>
      <c r="L58" s="170"/>
      <c r="M58" s="169">
        <f t="shared" si="1"/>
      </c>
      <c r="N58" s="169">
        <f t="shared" si="2"/>
      </c>
      <c r="O58" s="169">
        <f t="shared" si="3"/>
      </c>
      <c r="P58" s="110"/>
    </row>
    <row r="59" spans="1:16" ht="14.25" thickBot="1">
      <c r="A59" s="19">
        <v>50</v>
      </c>
      <c r="B59" s="7"/>
      <c r="C59" s="8"/>
      <c r="D59" s="4"/>
      <c r="E59" s="117"/>
      <c r="F59" s="117"/>
      <c r="G59" s="118"/>
      <c r="H59" s="119"/>
      <c r="I59" s="120"/>
      <c r="J59" s="121"/>
      <c r="K59" s="122"/>
      <c r="L59" s="170"/>
      <c r="M59" s="169">
        <f t="shared" si="1"/>
      </c>
      <c r="N59" s="169">
        <f t="shared" si="2"/>
      </c>
      <c r="O59" s="171"/>
      <c r="P59" s="110"/>
    </row>
    <row r="60" spans="1:15" ht="15" customHeight="1">
      <c r="A60" s="322" t="s">
        <v>43</v>
      </c>
      <c r="B60" s="324">
        <f>COUNTIF($D$10:$D$59,"男")</f>
        <v>0</v>
      </c>
      <c r="C60" s="326">
        <f>COUNTIF($D$10:$D$59,"女")</f>
        <v>0</v>
      </c>
      <c r="D60" s="276" t="s">
        <v>71</v>
      </c>
      <c r="E60" s="277">
        <f aca="true" t="shared" si="4" ref="E60:K60">COUNTIF(E$10:E$59,"第１希望")</f>
        <v>0</v>
      </c>
      <c r="F60" s="277">
        <f t="shared" si="4"/>
        <v>0</v>
      </c>
      <c r="G60" s="277">
        <f t="shared" si="4"/>
        <v>0</v>
      </c>
      <c r="H60" s="277">
        <f t="shared" si="4"/>
        <v>0</v>
      </c>
      <c r="I60" s="277">
        <f t="shared" si="4"/>
        <v>0</v>
      </c>
      <c r="J60" s="277">
        <f t="shared" si="4"/>
        <v>0</v>
      </c>
      <c r="K60" s="278">
        <f t="shared" si="4"/>
        <v>0</v>
      </c>
      <c r="L60" s="87"/>
      <c r="M60" s="110"/>
      <c r="N60" s="110"/>
      <c r="O60" s="110"/>
    </row>
    <row r="61" spans="1:15" ht="15" customHeight="1" thickBot="1">
      <c r="A61" s="323"/>
      <c r="B61" s="325"/>
      <c r="C61" s="327"/>
      <c r="D61" s="279" t="s">
        <v>72</v>
      </c>
      <c r="E61" s="280">
        <f aca="true" t="shared" si="5" ref="E61:K61">COUNTIF(E$10:E$59,"第２希望")</f>
        <v>0</v>
      </c>
      <c r="F61" s="280">
        <f t="shared" si="5"/>
        <v>0</v>
      </c>
      <c r="G61" s="280">
        <f t="shared" si="5"/>
        <v>0</v>
      </c>
      <c r="H61" s="280">
        <f t="shared" si="5"/>
        <v>0</v>
      </c>
      <c r="I61" s="280">
        <f t="shared" si="5"/>
        <v>0</v>
      </c>
      <c r="J61" s="280">
        <f t="shared" si="5"/>
        <v>0</v>
      </c>
      <c r="K61" s="281">
        <f t="shared" si="5"/>
        <v>0</v>
      </c>
      <c r="L61" s="87"/>
      <c r="M61" s="110"/>
      <c r="N61" s="110"/>
      <c r="O61" s="110"/>
    </row>
  </sheetData>
  <sheetProtection/>
  <protectedRanges>
    <protectedRange sqref="N2:O2 C4:L4" name="範囲1"/>
  </protectedRanges>
  <mergeCells count="20">
    <mergeCell ref="B2:J2"/>
    <mergeCell ref="N6:N8"/>
    <mergeCell ref="O6:O8"/>
    <mergeCell ref="M6:M8"/>
    <mergeCell ref="G7:G8"/>
    <mergeCell ref="I7:I8"/>
    <mergeCell ref="K7:K8"/>
    <mergeCell ref="J7:J8"/>
    <mergeCell ref="H7:H8"/>
    <mergeCell ref="E6:K6"/>
    <mergeCell ref="A60:A61"/>
    <mergeCell ref="B60:B61"/>
    <mergeCell ref="C60:C61"/>
    <mergeCell ref="A4:B4"/>
    <mergeCell ref="C4:G4"/>
    <mergeCell ref="A6:A8"/>
    <mergeCell ref="B6:B8"/>
    <mergeCell ref="C6:C8"/>
    <mergeCell ref="D6:D8"/>
    <mergeCell ref="E7:F7"/>
  </mergeCells>
  <dataValidations count="3">
    <dataValidation type="list" allowBlank="1" showInputMessage="1" showErrorMessage="1" sqref="L10:L61">
      <formula1>"○"</formula1>
    </dataValidation>
    <dataValidation type="list" allowBlank="1" showInputMessage="1" showErrorMessage="1" sqref="D10:D59">
      <formula1>"男,女"</formula1>
    </dataValidation>
    <dataValidation type="list" allowBlank="1" showInputMessage="1" showErrorMessage="1" sqref="E10:K59">
      <formula1>"第１希望,第２希望"</formula1>
    </dataValidation>
  </dataValidations>
  <printOptions/>
  <pageMargins left="0.7086614173228347" right="0.7086614173228347" top="0.31" bottom="0.19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60"/>
  <sheetViews>
    <sheetView showZeros="0" view="pageBreakPreview" zoomScaleNormal="110" zoomScaleSheetLayoutView="100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9" sqref="O9"/>
    </sheetView>
  </sheetViews>
  <sheetFormatPr defaultColWidth="9.140625" defaultRowHeight="15"/>
  <cols>
    <col min="1" max="1" width="5.28125" style="18" bestFit="1" customWidth="1"/>
    <col min="2" max="2" width="11.140625" style="18" customWidth="1"/>
    <col min="3" max="4" width="9.140625" style="0" bestFit="1" customWidth="1"/>
    <col min="5" max="5" width="7.140625" style="0" bestFit="1" customWidth="1"/>
    <col min="6" max="12" width="5.28125" style="0" customWidth="1"/>
    <col min="13" max="13" width="1.1484375" style="13" customWidth="1"/>
    <col min="14" max="16" width="6.421875" style="13" customWidth="1"/>
    <col min="17" max="17" width="6.421875" style="0" customWidth="1"/>
    <col min="18" max="18" width="0.42578125" style="177" customWidth="1"/>
    <col min="19" max="19" width="11.7109375" style="0" hidden="1" customWidth="1"/>
    <col min="20" max="20" width="9.421875" style="0" hidden="1" customWidth="1"/>
  </cols>
  <sheetData>
    <row r="1" spans="1:21" s="1" customFormat="1" ht="13.5" customHeight="1">
      <c r="A1" s="36" t="s">
        <v>65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1"/>
      <c r="M1" s="31"/>
      <c r="N1" s="31"/>
      <c r="O1" s="31"/>
      <c r="P1" s="31"/>
      <c r="Q1" s="17"/>
      <c r="R1" s="271"/>
      <c r="S1" s="17"/>
      <c r="T1" s="17"/>
      <c r="U1" s="16"/>
    </row>
    <row r="2" spans="1:20" s="1" customFormat="1" ht="21" customHeight="1">
      <c r="A2" s="37"/>
      <c r="B2" s="37"/>
      <c r="C2" s="341" t="s">
        <v>91</v>
      </c>
      <c r="D2" s="341"/>
      <c r="E2" s="341"/>
      <c r="F2" s="341"/>
      <c r="G2" s="341"/>
      <c r="H2" s="341"/>
      <c r="I2" s="341"/>
      <c r="J2" s="341"/>
      <c r="K2" s="341"/>
      <c r="L2" s="31"/>
      <c r="M2" s="31"/>
      <c r="N2" s="31"/>
      <c r="O2" s="31"/>
      <c r="P2" s="31"/>
      <c r="Q2" s="17"/>
      <c r="R2" s="271"/>
      <c r="S2" s="17"/>
      <c r="T2" s="17"/>
    </row>
    <row r="3" spans="1:20" s="1" customFormat="1" ht="3.75" customHeight="1" thickBot="1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R3" s="174"/>
      <c r="S3" s="17"/>
      <c r="T3" s="2"/>
    </row>
    <row r="4" spans="1:20" s="1" customFormat="1" ht="36" customHeight="1" thickBot="1">
      <c r="A4" s="328" t="s">
        <v>63</v>
      </c>
      <c r="B4" s="329"/>
      <c r="C4" s="329"/>
      <c r="D4" s="330">
        <f>'様式①_生徒申込み'!$C$4</f>
        <v>0</v>
      </c>
      <c r="E4" s="331"/>
      <c r="F4" s="331"/>
      <c r="G4" s="331"/>
      <c r="H4" s="332"/>
      <c r="I4" s="40" t="s">
        <v>4</v>
      </c>
      <c r="J4" s="40"/>
      <c r="K4" s="41"/>
      <c r="L4" s="3"/>
      <c r="M4" s="3"/>
      <c r="N4" s="371" t="s">
        <v>103</v>
      </c>
      <c r="O4" s="372"/>
      <c r="P4" s="372"/>
      <c r="Q4" s="373"/>
      <c r="R4" s="272"/>
      <c r="S4" s="17"/>
      <c r="T4" s="2"/>
    </row>
    <row r="5" spans="2:19" ht="20.25" customHeight="1" thickBot="1">
      <c r="B5" s="362" t="s">
        <v>28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N5" s="368" t="s">
        <v>94</v>
      </c>
      <c r="O5" s="369"/>
      <c r="P5" s="369"/>
      <c r="Q5" s="370"/>
      <c r="R5" s="273"/>
      <c r="S5" s="17"/>
    </row>
    <row r="6" spans="1:20" ht="13.5" customHeight="1">
      <c r="A6" s="333" t="s">
        <v>0</v>
      </c>
      <c r="B6" s="356" t="s">
        <v>74</v>
      </c>
      <c r="C6" s="336" t="s">
        <v>29</v>
      </c>
      <c r="D6" s="336" t="s">
        <v>1</v>
      </c>
      <c r="E6" s="336" t="s">
        <v>12</v>
      </c>
      <c r="F6" s="353" t="s">
        <v>80</v>
      </c>
      <c r="G6" s="354"/>
      <c r="H6" s="354"/>
      <c r="I6" s="354"/>
      <c r="J6" s="354"/>
      <c r="K6" s="354"/>
      <c r="L6" s="355"/>
      <c r="M6" s="14"/>
      <c r="N6" s="359" t="s">
        <v>98</v>
      </c>
      <c r="O6" s="365" t="s">
        <v>101</v>
      </c>
      <c r="P6" s="365" t="s">
        <v>100</v>
      </c>
      <c r="Q6" s="384"/>
      <c r="R6" s="274"/>
      <c r="S6" s="337" t="s">
        <v>5</v>
      </c>
      <c r="T6" s="337" t="s">
        <v>3</v>
      </c>
    </row>
    <row r="7" spans="1:20" ht="13.5">
      <c r="A7" s="334"/>
      <c r="B7" s="357"/>
      <c r="C7" s="337"/>
      <c r="D7" s="337"/>
      <c r="E7" s="337"/>
      <c r="F7" s="374" t="s">
        <v>37</v>
      </c>
      <c r="G7" s="375"/>
      <c r="H7" s="376" t="s">
        <v>40</v>
      </c>
      <c r="I7" s="363" t="s">
        <v>41</v>
      </c>
      <c r="J7" s="380" t="s">
        <v>32</v>
      </c>
      <c r="K7" s="378" t="s">
        <v>42</v>
      </c>
      <c r="L7" s="382" t="s">
        <v>36</v>
      </c>
      <c r="M7" s="14"/>
      <c r="N7" s="360"/>
      <c r="O7" s="366"/>
      <c r="P7" s="366"/>
      <c r="Q7" s="385"/>
      <c r="R7" s="274"/>
      <c r="S7" s="337"/>
      <c r="T7" s="337"/>
    </row>
    <row r="8" spans="1:20" ht="14.25" thickBot="1">
      <c r="A8" s="335"/>
      <c r="B8" s="358"/>
      <c r="C8" s="338"/>
      <c r="D8" s="338"/>
      <c r="E8" s="338"/>
      <c r="F8" s="136" t="s">
        <v>38</v>
      </c>
      <c r="G8" s="136" t="s">
        <v>39</v>
      </c>
      <c r="H8" s="377"/>
      <c r="I8" s="364"/>
      <c r="J8" s="381"/>
      <c r="K8" s="379"/>
      <c r="L8" s="383"/>
      <c r="M8" s="14"/>
      <c r="N8" s="361"/>
      <c r="O8" s="367"/>
      <c r="P8" s="367"/>
      <c r="Q8" s="386"/>
      <c r="R8" s="274"/>
      <c r="S8" s="338"/>
      <c r="T8" s="338"/>
    </row>
    <row r="9" spans="1:20" ht="15" thickBot="1" thickTop="1">
      <c r="A9" s="126" t="s">
        <v>6</v>
      </c>
      <c r="B9" s="130" t="s">
        <v>75</v>
      </c>
      <c r="C9" s="127" t="s">
        <v>33</v>
      </c>
      <c r="D9" s="128" t="s">
        <v>11</v>
      </c>
      <c r="E9" s="129" t="s">
        <v>13</v>
      </c>
      <c r="F9" s="137"/>
      <c r="G9" s="137"/>
      <c r="H9" s="138"/>
      <c r="I9" s="138"/>
      <c r="J9" s="138"/>
      <c r="K9" s="137"/>
      <c r="L9" s="139"/>
      <c r="M9" s="14"/>
      <c r="N9" s="131" t="s">
        <v>102</v>
      </c>
      <c r="O9" s="132"/>
      <c r="P9" s="132"/>
      <c r="Q9" s="263"/>
      <c r="R9" s="273"/>
      <c r="S9" s="165" t="str">
        <f aca="true" t="shared" si="0" ref="S9:S40">IF(AND(C9&lt;&gt;"",D9&lt;&gt;""),C9&amp;"　"&amp;D9,"")</f>
        <v>日南　和子</v>
      </c>
      <c r="T9" s="165">
        <f>IF(S9="","",$D$4)</f>
        <v>0</v>
      </c>
    </row>
    <row r="10" spans="1:20" ht="13.5">
      <c r="A10" s="23">
        <v>1</v>
      </c>
      <c r="B10" s="125">
        <f>('様式①_生徒申込み'!M10)</f>
      </c>
      <c r="C10" s="24"/>
      <c r="D10" s="25"/>
      <c r="E10" s="22"/>
      <c r="F10" s="283"/>
      <c r="G10" s="283"/>
      <c r="H10" s="284"/>
      <c r="I10" s="285"/>
      <c r="J10" s="286"/>
      <c r="K10" s="287"/>
      <c r="L10" s="288"/>
      <c r="M10" s="15"/>
      <c r="N10" s="210"/>
      <c r="O10" s="211"/>
      <c r="P10" s="211"/>
      <c r="Q10" s="264"/>
      <c r="R10" s="275"/>
      <c r="S10" s="164">
        <f t="shared" si="0"/>
      </c>
      <c r="T10" s="164">
        <f>IF(S10="","",$D$4)</f>
      </c>
    </row>
    <row r="11" spans="1:20" ht="13.5">
      <c r="A11" s="20">
        <v>2</v>
      </c>
      <c r="B11" s="123">
        <f>('様式①_生徒申込み'!M11)</f>
      </c>
      <c r="C11" s="5"/>
      <c r="D11" s="6"/>
      <c r="E11" s="21"/>
      <c r="F11" s="289"/>
      <c r="G11" s="289"/>
      <c r="H11" s="290"/>
      <c r="I11" s="291"/>
      <c r="J11" s="292"/>
      <c r="K11" s="293"/>
      <c r="L11" s="294"/>
      <c r="M11" s="15"/>
      <c r="N11" s="212"/>
      <c r="O11" s="213"/>
      <c r="P11" s="213"/>
      <c r="Q11" s="265"/>
      <c r="R11" s="275"/>
      <c r="S11" s="164">
        <f t="shared" si="0"/>
      </c>
      <c r="T11" s="164">
        <f aca="true" t="shared" si="1" ref="T11:T59">IF(S11="","",$D$4)</f>
      </c>
    </row>
    <row r="12" spans="1:20" ht="13.5">
      <c r="A12" s="20">
        <v>3</v>
      </c>
      <c r="B12" s="123">
        <f>('様式①_生徒申込み'!M12)</f>
      </c>
      <c r="C12" s="5"/>
      <c r="D12" s="6"/>
      <c r="E12" s="21"/>
      <c r="F12" s="289"/>
      <c r="G12" s="289"/>
      <c r="H12" s="290"/>
      <c r="I12" s="291"/>
      <c r="J12" s="292"/>
      <c r="K12" s="293"/>
      <c r="L12" s="294"/>
      <c r="M12" s="15"/>
      <c r="N12" s="212"/>
      <c r="O12" s="213"/>
      <c r="P12" s="213"/>
      <c r="Q12" s="265"/>
      <c r="R12" s="275"/>
      <c r="S12" s="164">
        <f t="shared" si="0"/>
      </c>
      <c r="T12" s="164">
        <f t="shared" si="1"/>
      </c>
    </row>
    <row r="13" spans="1:20" ht="13.5">
      <c r="A13" s="20">
        <v>4</v>
      </c>
      <c r="B13" s="123">
        <f>('様式①_生徒申込み'!M13)</f>
      </c>
      <c r="C13" s="5"/>
      <c r="D13" s="6"/>
      <c r="E13" s="21"/>
      <c r="F13" s="289"/>
      <c r="G13" s="289"/>
      <c r="H13" s="290"/>
      <c r="I13" s="291"/>
      <c r="J13" s="292"/>
      <c r="K13" s="293"/>
      <c r="L13" s="294"/>
      <c r="M13" s="15"/>
      <c r="N13" s="212"/>
      <c r="O13" s="213"/>
      <c r="P13" s="213"/>
      <c r="Q13" s="265"/>
      <c r="R13" s="275"/>
      <c r="S13" s="164">
        <f t="shared" si="0"/>
      </c>
      <c r="T13" s="164">
        <f t="shared" si="1"/>
      </c>
    </row>
    <row r="14" spans="1:20" ht="14.25" thickBot="1">
      <c r="A14" s="26">
        <v>5</v>
      </c>
      <c r="B14" s="133">
        <f>('様式①_生徒申込み'!M14)</f>
      </c>
      <c r="C14" s="27"/>
      <c r="D14" s="28"/>
      <c r="E14" s="29"/>
      <c r="F14" s="295"/>
      <c r="G14" s="295"/>
      <c r="H14" s="296"/>
      <c r="I14" s="297"/>
      <c r="J14" s="298"/>
      <c r="K14" s="299"/>
      <c r="L14" s="300"/>
      <c r="M14" s="15"/>
      <c r="N14" s="214"/>
      <c r="O14" s="215"/>
      <c r="P14" s="215"/>
      <c r="Q14" s="266"/>
      <c r="R14" s="275"/>
      <c r="S14" s="164">
        <f t="shared" si="0"/>
      </c>
      <c r="T14" s="164">
        <f t="shared" si="1"/>
      </c>
    </row>
    <row r="15" spans="1:20" ht="14.25" thickTop="1">
      <c r="A15" s="23">
        <v>6</v>
      </c>
      <c r="B15" s="125">
        <f>('様式①_生徒申込み'!M15)</f>
      </c>
      <c r="C15" s="24"/>
      <c r="D15" s="25"/>
      <c r="E15" s="22"/>
      <c r="F15" s="301"/>
      <c r="G15" s="301"/>
      <c r="H15" s="302"/>
      <c r="I15" s="303"/>
      <c r="J15" s="304"/>
      <c r="K15" s="305"/>
      <c r="L15" s="306"/>
      <c r="M15" s="15"/>
      <c r="N15" s="210"/>
      <c r="O15" s="211"/>
      <c r="P15" s="211"/>
      <c r="Q15" s="264"/>
      <c r="R15" s="275"/>
      <c r="S15" s="164">
        <f t="shared" si="0"/>
      </c>
      <c r="T15" s="164">
        <f t="shared" si="1"/>
      </c>
    </row>
    <row r="16" spans="1:20" ht="13.5">
      <c r="A16" s="11">
        <v>7</v>
      </c>
      <c r="B16" s="123">
        <f>('様式①_生徒申込み'!M16)</f>
      </c>
      <c r="C16" s="5"/>
      <c r="D16" s="6"/>
      <c r="E16" s="10"/>
      <c r="F16" s="289"/>
      <c r="G16" s="289"/>
      <c r="H16" s="290"/>
      <c r="I16" s="291"/>
      <c r="J16" s="292"/>
      <c r="K16" s="293"/>
      <c r="L16" s="294"/>
      <c r="M16" s="15"/>
      <c r="N16" s="212"/>
      <c r="O16" s="213"/>
      <c r="P16" s="213"/>
      <c r="Q16" s="265"/>
      <c r="R16" s="275"/>
      <c r="S16" s="164">
        <f t="shared" si="0"/>
      </c>
      <c r="T16" s="164">
        <f t="shared" si="1"/>
      </c>
    </row>
    <row r="17" spans="1:20" ht="13.5">
      <c r="A17" s="11">
        <v>8</v>
      </c>
      <c r="B17" s="123">
        <f>('様式①_生徒申込み'!M17)</f>
      </c>
      <c r="C17" s="5"/>
      <c r="D17" s="6"/>
      <c r="E17" s="10"/>
      <c r="F17" s="289"/>
      <c r="G17" s="289"/>
      <c r="H17" s="290"/>
      <c r="I17" s="291"/>
      <c r="J17" s="292"/>
      <c r="K17" s="293"/>
      <c r="L17" s="294"/>
      <c r="M17" s="15"/>
      <c r="N17" s="212"/>
      <c r="O17" s="213"/>
      <c r="P17" s="213"/>
      <c r="Q17" s="265"/>
      <c r="R17" s="275"/>
      <c r="S17" s="164">
        <f t="shared" si="0"/>
      </c>
      <c r="T17" s="164">
        <f t="shared" si="1"/>
      </c>
    </row>
    <row r="18" spans="1:20" ht="13.5">
      <c r="A18" s="11">
        <v>9</v>
      </c>
      <c r="B18" s="123">
        <f>('様式①_生徒申込み'!M18)</f>
      </c>
      <c r="C18" s="5"/>
      <c r="D18" s="6"/>
      <c r="E18" s="10"/>
      <c r="F18" s="289"/>
      <c r="G18" s="289"/>
      <c r="H18" s="290"/>
      <c r="I18" s="291"/>
      <c r="J18" s="292"/>
      <c r="K18" s="293"/>
      <c r="L18" s="294"/>
      <c r="M18" s="15"/>
      <c r="N18" s="212"/>
      <c r="O18" s="213"/>
      <c r="P18" s="213"/>
      <c r="Q18" s="265"/>
      <c r="R18" s="275"/>
      <c r="S18" s="164">
        <f t="shared" si="0"/>
      </c>
      <c r="T18" s="164">
        <f t="shared" si="1"/>
      </c>
    </row>
    <row r="19" spans="1:20" ht="14.25" thickBot="1">
      <c r="A19" s="26">
        <v>10</v>
      </c>
      <c r="B19" s="133">
        <f>('様式①_生徒申込み'!M19)</f>
      </c>
      <c r="C19" s="27"/>
      <c r="D19" s="28"/>
      <c r="E19" s="29"/>
      <c r="F19" s="295"/>
      <c r="G19" s="295"/>
      <c r="H19" s="296"/>
      <c r="I19" s="297"/>
      <c r="J19" s="298"/>
      <c r="K19" s="299"/>
      <c r="L19" s="300"/>
      <c r="M19" s="15"/>
      <c r="N19" s="214"/>
      <c r="O19" s="215"/>
      <c r="P19" s="215"/>
      <c r="Q19" s="266"/>
      <c r="R19" s="275"/>
      <c r="S19" s="164">
        <f t="shared" si="0"/>
      </c>
      <c r="T19" s="164">
        <f t="shared" si="1"/>
      </c>
    </row>
    <row r="20" spans="1:20" ht="14.25" thickTop="1">
      <c r="A20" s="23">
        <v>11</v>
      </c>
      <c r="B20" s="125">
        <f>('様式①_生徒申込み'!M20)</f>
      </c>
      <c r="C20" s="24"/>
      <c r="D20" s="25"/>
      <c r="E20" s="22"/>
      <c r="F20" s="301"/>
      <c r="G20" s="301"/>
      <c r="H20" s="302"/>
      <c r="I20" s="303"/>
      <c r="J20" s="304"/>
      <c r="K20" s="305"/>
      <c r="L20" s="306"/>
      <c r="M20" s="15"/>
      <c r="N20" s="210"/>
      <c r="O20" s="211"/>
      <c r="P20" s="211"/>
      <c r="Q20" s="264"/>
      <c r="R20" s="275"/>
      <c r="S20" s="164">
        <f t="shared" si="0"/>
      </c>
      <c r="T20" s="164">
        <f t="shared" si="1"/>
      </c>
    </row>
    <row r="21" spans="1:20" ht="13.5">
      <c r="A21" s="11">
        <v>12</v>
      </c>
      <c r="B21" s="123">
        <f>('様式①_生徒申込み'!M21)</f>
      </c>
      <c r="C21" s="5"/>
      <c r="D21" s="6"/>
      <c r="E21" s="10"/>
      <c r="F21" s="289"/>
      <c r="G21" s="289"/>
      <c r="H21" s="290"/>
      <c r="I21" s="291"/>
      <c r="J21" s="292"/>
      <c r="K21" s="293"/>
      <c r="L21" s="294"/>
      <c r="M21" s="15"/>
      <c r="N21" s="212"/>
      <c r="O21" s="213"/>
      <c r="P21" s="213"/>
      <c r="Q21" s="265"/>
      <c r="R21" s="275"/>
      <c r="S21" s="164">
        <f t="shared" si="0"/>
      </c>
      <c r="T21" s="164">
        <f t="shared" si="1"/>
      </c>
    </row>
    <row r="22" spans="1:20" ht="13.5">
      <c r="A22" s="11">
        <v>13</v>
      </c>
      <c r="B22" s="123">
        <f>('様式①_生徒申込み'!M22)</f>
      </c>
      <c r="C22" s="5"/>
      <c r="D22" s="6"/>
      <c r="E22" s="10"/>
      <c r="F22" s="289"/>
      <c r="G22" s="289"/>
      <c r="H22" s="290"/>
      <c r="I22" s="291"/>
      <c r="J22" s="292"/>
      <c r="K22" s="293"/>
      <c r="L22" s="294"/>
      <c r="M22" s="15"/>
      <c r="N22" s="212"/>
      <c r="O22" s="213"/>
      <c r="P22" s="213"/>
      <c r="Q22" s="265"/>
      <c r="R22" s="275"/>
      <c r="S22" s="164">
        <f t="shared" si="0"/>
      </c>
      <c r="T22" s="164">
        <f t="shared" si="1"/>
      </c>
    </row>
    <row r="23" spans="1:20" ht="13.5">
      <c r="A23" s="11">
        <v>14</v>
      </c>
      <c r="B23" s="123">
        <f>('様式①_生徒申込み'!M23)</f>
      </c>
      <c r="C23" s="5"/>
      <c r="D23" s="6"/>
      <c r="E23" s="10"/>
      <c r="F23" s="289"/>
      <c r="G23" s="289"/>
      <c r="H23" s="290"/>
      <c r="I23" s="291"/>
      <c r="J23" s="292"/>
      <c r="K23" s="293"/>
      <c r="L23" s="294"/>
      <c r="M23" s="15"/>
      <c r="N23" s="212"/>
      <c r="O23" s="213"/>
      <c r="P23" s="213"/>
      <c r="Q23" s="265"/>
      <c r="R23" s="275"/>
      <c r="S23" s="164">
        <f t="shared" si="0"/>
      </c>
      <c r="T23" s="164">
        <f t="shared" si="1"/>
      </c>
    </row>
    <row r="24" spans="1:20" ht="14.25" thickBot="1">
      <c r="A24" s="26">
        <v>15</v>
      </c>
      <c r="B24" s="133">
        <f>('様式①_生徒申込み'!M24)</f>
      </c>
      <c r="C24" s="27"/>
      <c r="D24" s="28"/>
      <c r="E24" s="29"/>
      <c r="F24" s="295"/>
      <c r="G24" s="295"/>
      <c r="H24" s="296"/>
      <c r="I24" s="297"/>
      <c r="J24" s="298"/>
      <c r="K24" s="299"/>
      <c r="L24" s="300"/>
      <c r="M24" s="15"/>
      <c r="N24" s="214"/>
      <c r="O24" s="215"/>
      <c r="P24" s="215"/>
      <c r="Q24" s="266"/>
      <c r="R24" s="275"/>
      <c r="S24" s="164">
        <f t="shared" si="0"/>
      </c>
      <c r="T24" s="164">
        <f t="shared" si="1"/>
      </c>
    </row>
    <row r="25" spans="1:20" ht="14.25" thickTop="1">
      <c r="A25" s="23">
        <v>16</v>
      </c>
      <c r="B25" s="125">
        <f>('様式①_生徒申込み'!M25)</f>
      </c>
      <c r="C25" s="24"/>
      <c r="D25" s="25"/>
      <c r="E25" s="22"/>
      <c r="F25" s="301"/>
      <c r="G25" s="301"/>
      <c r="H25" s="302"/>
      <c r="I25" s="303"/>
      <c r="J25" s="304"/>
      <c r="K25" s="305"/>
      <c r="L25" s="306"/>
      <c r="M25" s="15"/>
      <c r="N25" s="210"/>
      <c r="O25" s="211"/>
      <c r="P25" s="211"/>
      <c r="Q25" s="264"/>
      <c r="R25" s="275"/>
      <c r="S25" s="164">
        <f t="shared" si="0"/>
      </c>
      <c r="T25" s="164">
        <f t="shared" si="1"/>
      </c>
    </row>
    <row r="26" spans="1:20" ht="13.5">
      <c r="A26" s="11">
        <v>17</v>
      </c>
      <c r="B26" s="123">
        <f>('様式①_生徒申込み'!M26)</f>
      </c>
      <c r="C26" s="5"/>
      <c r="D26" s="6"/>
      <c r="E26" s="10"/>
      <c r="F26" s="289"/>
      <c r="G26" s="289"/>
      <c r="H26" s="290"/>
      <c r="I26" s="291"/>
      <c r="J26" s="292"/>
      <c r="K26" s="293"/>
      <c r="L26" s="294"/>
      <c r="M26" s="15"/>
      <c r="N26" s="212"/>
      <c r="O26" s="213"/>
      <c r="P26" s="213"/>
      <c r="Q26" s="265"/>
      <c r="R26" s="275"/>
      <c r="S26" s="164">
        <f t="shared" si="0"/>
      </c>
      <c r="T26" s="164">
        <f t="shared" si="1"/>
      </c>
    </row>
    <row r="27" spans="1:20" ht="13.5">
      <c r="A27" s="11">
        <v>18</v>
      </c>
      <c r="B27" s="123">
        <f>('様式①_生徒申込み'!M27)</f>
      </c>
      <c r="C27" s="5"/>
      <c r="D27" s="6"/>
      <c r="E27" s="10"/>
      <c r="F27" s="289"/>
      <c r="G27" s="289"/>
      <c r="H27" s="290"/>
      <c r="I27" s="291"/>
      <c r="J27" s="292"/>
      <c r="K27" s="293"/>
      <c r="L27" s="294"/>
      <c r="M27" s="15"/>
      <c r="N27" s="212"/>
      <c r="O27" s="213"/>
      <c r="P27" s="213"/>
      <c r="Q27" s="265"/>
      <c r="R27" s="275"/>
      <c r="S27" s="164">
        <f t="shared" si="0"/>
      </c>
      <c r="T27" s="164">
        <f t="shared" si="1"/>
      </c>
    </row>
    <row r="28" spans="1:20" ht="13.5">
      <c r="A28" s="11">
        <v>19</v>
      </c>
      <c r="B28" s="123">
        <f>('様式①_生徒申込み'!M28)</f>
      </c>
      <c r="C28" s="5"/>
      <c r="D28" s="6"/>
      <c r="E28" s="10"/>
      <c r="F28" s="289"/>
      <c r="G28" s="289"/>
      <c r="H28" s="290"/>
      <c r="I28" s="291"/>
      <c r="J28" s="292"/>
      <c r="K28" s="293"/>
      <c r="L28" s="294"/>
      <c r="M28" s="15"/>
      <c r="N28" s="212"/>
      <c r="O28" s="213"/>
      <c r="P28" s="213"/>
      <c r="Q28" s="265"/>
      <c r="R28" s="275"/>
      <c r="S28" s="164">
        <f t="shared" si="0"/>
      </c>
      <c r="T28" s="164">
        <f t="shared" si="1"/>
      </c>
    </row>
    <row r="29" spans="1:20" ht="14.25" thickBot="1">
      <c r="A29" s="26">
        <v>20</v>
      </c>
      <c r="B29" s="133">
        <f>('様式①_生徒申込み'!M29)</f>
      </c>
      <c r="C29" s="27"/>
      <c r="D29" s="28"/>
      <c r="E29" s="29"/>
      <c r="F29" s="295"/>
      <c r="G29" s="295"/>
      <c r="H29" s="296"/>
      <c r="I29" s="297"/>
      <c r="J29" s="298"/>
      <c r="K29" s="299"/>
      <c r="L29" s="300"/>
      <c r="M29" s="15"/>
      <c r="N29" s="214"/>
      <c r="O29" s="215"/>
      <c r="P29" s="215"/>
      <c r="Q29" s="266"/>
      <c r="R29" s="275"/>
      <c r="S29" s="164">
        <f t="shared" si="0"/>
      </c>
      <c r="T29" s="164">
        <f t="shared" si="1"/>
      </c>
    </row>
    <row r="30" spans="1:20" ht="14.25" thickTop="1">
      <c r="A30" s="23">
        <v>21</v>
      </c>
      <c r="B30" s="125">
        <f>('様式①_生徒申込み'!M30)</f>
      </c>
      <c r="C30" s="24"/>
      <c r="D30" s="25"/>
      <c r="E30" s="22"/>
      <c r="F30" s="301"/>
      <c r="G30" s="301"/>
      <c r="H30" s="302"/>
      <c r="I30" s="303"/>
      <c r="J30" s="304"/>
      <c r="K30" s="305"/>
      <c r="L30" s="306"/>
      <c r="M30" s="15"/>
      <c r="N30" s="210"/>
      <c r="O30" s="211"/>
      <c r="P30" s="211"/>
      <c r="Q30" s="264"/>
      <c r="R30" s="275"/>
      <c r="S30" s="164">
        <f t="shared" si="0"/>
      </c>
      <c r="T30" s="164">
        <f t="shared" si="1"/>
      </c>
    </row>
    <row r="31" spans="1:20" ht="13.5">
      <c r="A31" s="11">
        <v>22</v>
      </c>
      <c r="B31" s="123">
        <f>('様式①_生徒申込み'!M31)</f>
      </c>
      <c r="C31" s="5"/>
      <c r="D31" s="6"/>
      <c r="E31" s="10"/>
      <c r="F31" s="289"/>
      <c r="G31" s="289"/>
      <c r="H31" s="290"/>
      <c r="I31" s="291"/>
      <c r="J31" s="292"/>
      <c r="K31" s="293"/>
      <c r="L31" s="294"/>
      <c r="M31" s="15"/>
      <c r="N31" s="212"/>
      <c r="O31" s="213"/>
      <c r="P31" s="213"/>
      <c r="Q31" s="265"/>
      <c r="R31" s="275"/>
      <c r="S31" s="164">
        <f t="shared" si="0"/>
      </c>
      <c r="T31" s="164">
        <f t="shared" si="1"/>
      </c>
    </row>
    <row r="32" spans="1:20" ht="13.5">
      <c r="A32" s="11">
        <v>23</v>
      </c>
      <c r="B32" s="123">
        <f>('様式①_生徒申込み'!M32)</f>
      </c>
      <c r="C32" s="5"/>
      <c r="D32" s="6"/>
      <c r="E32" s="10"/>
      <c r="F32" s="289"/>
      <c r="G32" s="289"/>
      <c r="H32" s="290"/>
      <c r="I32" s="291"/>
      <c r="J32" s="292"/>
      <c r="K32" s="293"/>
      <c r="L32" s="294"/>
      <c r="M32" s="15"/>
      <c r="N32" s="212"/>
      <c r="O32" s="213"/>
      <c r="P32" s="213"/>
      <c r="Q32" s="265"/>
      <c r="R32" s="275"/>
      <c r="S32" s="164">
        <f t="shared" si="0"/>
      </c>
      <c r="T32" s="164">
        <f t="shared" si="1"/>
      </c>
    </row>
    <row r="33" spans="1:20" ht="13.5">
      <c r="A33" s="20">
        <v>24</v>
      </c>
      <c r="B33" s="123">
        <f>('様式①_生徒申込み'!M33)</f>
      </c>
      <c r="C33" s="5"/>
      <c r="D33" s="6"/>
      <c r="E33" s="21"/>
      <c r="F33" s="289"/>
      <c r="G33" s="289"/>
      <c r="H33" s="290"/>
      <c r="I33" s="291"/>
      <c r="J33" s="292"/>
      <c r="K33" s="293"/>
      <c r="L33" s="294"/>
      <c r="M33" s="15"/>
      <c r="N33" s="212"/>
      <c r="O33" s="213"/>
      <c r="P33" s="213"/>
      <c r="Q33" s="265"/>
      <c r="R33" s="275"/>
      <c r="S33" s="164">
        <f t="shared" si="0"/>
      </c>
      <c r="T33" s="164">
        <f t="shared" si="1"/>
      </c>
    </row>
    <row r="34" spans="1:20" ht="14.25" thickBot="1">
      <c r="A34" s="26">
        <v>25</v>
      </c>
      <c r="B34" s="133">
        <f>('様式①_生徒申込み'!M34)</f>
      </c>
      <c r="C34" s="27"/>
      <c r="D34" s="28"/>
      <c r="E34" s="29"/>
      <c r="F34" s="295"/>
      <c r="G34" s="295"/>
      <c r="H34" s="296"/>
      <c r="I34" s="297"/>
      <c r="J34" s="298"/>
      <c r="K34" s="299"/>
      <c r="L34" s="300"/>
      <c r="M34" s="15"/>
      <c r="N34" s="214"/>
      <c r="O34" s="215"/>
      <c r="P34" s="215"/>
      <c r="Q34" s="266"/>
      <c r="R34" s="275"/>
      <c r="S34" s="164">
        <f t="shared" si="0"/>
      </c>
      <c r="T34" s="164">
        <f t="shared" si="1"/>
      </c>
    </row>
    <row r="35" spans="1:20" ht="14.25" thickTop="1">
      <c r="A35" s="23">
        <v>26</v>
      </c>
      <c r="B35" s="125">
        <f>('様式①_生徒申込み'!M35)</f>
      </c>
      <c r="C35" s="24"/>
      <c r="D35" s="25"/>
      <c r="E35" s="22"/>
      <c r="F35" s="301"/>
      <c r="G35" s="301"/>
      <c r="H35" s="302"/>
      <c r="I35" s="303"/>
      <c r="J35" s="304"/>
      <c r="K35" s="305"/>
      <c r="L35" s="306"/>
      <c r="M35" s="15"/>
      <c r="N35" s="210"/>
      <c r="O35" s="211"/>
      <c r="P35" s="211"/>
      <c r="Q35" s="264"/>
      <c r="R35" s="275"/>
      <c r="S35" s="164">
        <f t="shared" si="0"/>
      </c>
      <c r="T35" s="164">
        <f t="shared" si="1"/>
      </c>
    </row>
    <row r="36" spans="1:20" ht="13.5">
      <c r="A36" s="11">
        <v>27</v>
      </c>
      <c r="B36" s="123">
        <f>('様式①_生徒申込み'!M36)</f>
      </c>
      <c r="C36" s="5"/>
      <c r="D36" s="6"/>
      <c r="E36" s="10"/>
      <c r="F36" s="289"/>
      <c r="G36" s="289"/>
      <c r="H36" s="290"/>
      <c r="I36" s="291"/>
      <c r="J36" s="292"/>
      <c r="K36" s="293"/>
      <c r="L36" s="294"/>
      <c r="M36" s="15"/>
      <c r="N36" s="212"/>
      <c r="O36" s="213"/>
      <c r="P36" s="213"/>
      <c r="Q36" s="265"/>
      <c r="R36" s="275"/>
      <c r="S36" s="164">
        <f t="shared" si="0"/>
      </c>
      <c r="T36" s="164">
        <f t="shared" si="1"/>
      </c>
    </row>
    <row r="37" spans="1:20" ht="13.5">
      <c r="A37" s="11">
        <v>28</v>
      </c>
      <c r="B37" s="123">
        <f>('様式①_生徒申込み'!M37)</f>
      </c>
      <c r="C37" s="5"/>
      <c r="D37" s="6"/>
      <c r="E37" s="10"/>
      <c r="F37" s="289"/>
      <c r="G37" s="289"/>
      <c r="H37" s="290"/>
      <c r="I37" s="291"/>
      <c r="J37" s="292"/>
      <c r="K37" s="293"/>
      <c r="L37" s="294"/>
      <c r="M37" s="15"/>
      <c r="N37" s="212"/>
      <c r="O37" s="213"/>
      <c r="P37" s="213"/>
      <c r="Q37" s="265"/>
      <c r="R37" s="275"/>
      <c r="S37" s="164">
        <f t="shared" si="0"/>
      </c>
      <c r="T37" s="164">
        <f t="shared" si="1"/>
      </c>
    </row>
    <row r="38" spans="1:20" ht="13.5">
      <c r="A38" s="11">
        <v>29</v>
      </c>
      <c r="B38" s="123">
        <f>('様式①_生徒申込み'!M38)</f>
      </c>
      <c r="C38" s="5"/>
      <c r="D38" s="6"/>
      <c r="E38" s="10"/>
      <c r="F38" s="289"/>
      <c r="G38" s="289"/>
      <c r="H38" s="290"/>
      <c r="I38" s="291"/>
      <c r="J38" s="292"/>
      <c r="K38" s="293"/>
      <c r="L38" s="294"/>
      <c r="M38" s="15"/>
      <c r="N38" s="212"/>
      <c r="O38" s="213"/>
      <c r="P38" s="213"/>
      <c r="Q38" s="265"/>
      <c r="R38" s="275"/>
      <c r="S38" s="164">
        <f t="shared" si="0"/>
      </c>
      <c r="T38" s="164">
        <f t="shared" si="1"/>
      </c>
    </row>
    <row r="39" spans="1:20" ht="14.25" thickBot="1">
      <c r="A39" s="26">
        <v>30</v>
      </c>
      <c r="B39" s="133">
        <f>('様式①_生徒申込み'!M39)</f>
      </c>
      <c r="C39" s="27"/>
      <c r="D39" s="28"/>
      <c r="E39" s="29"/>
      <c r="F39" s="295"/>
      <c r="G39" s="295"/>
      <c r="H39" s="296"/>
      <c r="I39" s="297"/>
      <c r="J39" s="298"/>
      <c r="K39" s="299"/>
      <c r="L39" s="300"/>
      <c r="M39" s="15"/>
      <c r="N39" s="214"/>
      <c r="O39" s="215"/>
      <c r="P39" s="215"/>
      <c r="Q39" s="266"/>
      <c r="R39" s="275"/>
      <c r="S39" s="164">
        <f t="shared" si="0"/>
      </c>
      <c r="T39" s="164">
        <f t="shared" si="1"/>
      </c>
    </row>
    <row r="40" spans="1:20" ht="14.25" thickTop="1">
      <c r="A40" s="23">
        <v>31</v>
      </c>
      <c r="B40" s="125">
        <f>('様式①_生徒申込み'!M40)</f>
      </c>
      <c r="C40" s="24"/>
      <c r="D40" s="25"/>
      <c r="E40" s="22"/>
      <c r="F40" s="301"/>
      <c r="G40" s="301"/>
      <c r="H40" s="302"/>
      <c r="I40" s="303"/>
      <c r="J40" s="304"/>
      <c r="K40" s="305"/>
      <c r="L40" s="306"/>
      <c r="M40" s="15"/>
      <c r="N40" s="210"/>
      <c r="O40" s="211"/>
      <c r="P40" s="211"/>
      <c r="Q40" s="264"/>
      <c r="R40" s="275"/>
      <c r="S40" s="164">
        <f t="shared" si="0"/>
      </c>
      <c r="T40" s="164">
        <f t="shared" si="1"/>
      </c>
    </row>
    <row r="41" spans="1:20" ht="13.5">
      <c r="A41" s="11">
        <v>32</v>
      </c>
      <c r="B41" s="123">
        <f>('様式①_生徒申込み'!M41)</f>
      </c>
      <c r="C41" s="5"/>
      <c r="D41" s="6"/>
      <c r="E41" s="10"/>
      <c r="F41" s="289"/>
      <c r="G41" s="289"/>
      <c r="H41" s="290"/>
      <c r="I41" s="291"/>
      <c r="J41" s="292"/>
      <c r="K41" s="293"/>
      <c r="L41" s="294"/>
      <c r="M41" s="15"/>
      <c r="N41" s="212"/>
      <c r="O41" s="213"/>
      <c r="P41" s="213"/>
      <c r="Q41" s="265"/>
      <c r="R41" s="275"/>
      <c r="S41" s="164">
        <f aca="true" t="shared" si="2" ref="S41:S59">IF(AND(C41&lt;&gt;"",D41&lt;&gt;""),C41&amp;"　"&amp;D41,"")</f>
      </c>
      <c r="T41" s="164">
        <f t="shared" si="1"/>
      </c>
    </row>
    <row r="42" spans="1:20" ht="13.5">
      <c r="A42" s="11">
        <v>33</v>
      </c>
      <c r="B42" s="123">
        <f>('様式①_生徒申込み'!M42)</f>
      </c>
      <c r="C42" s="5"/>
      <c r="D42" s="6"/>
      <c r="E42" s="10"/>
      <c r="F42" s="289"/>
      <c r="G42" s="289"/>
      <c r="H42" s="290"/>
      <c r="I42" s="291"/>
      <c r="J42" s="292"/>
      <c r="K42" s="293"/>
      <c r="L42" s="294"/>
      <c r="M42" s="15"/>
      <c r="N42" s="212"/>
      <c r="O42" s="213"/>
      <c r="P42" s="213"/>
      <c r="Q42" s="265"/>
      <c r="R42" s="275"/>
      <c r="S42" s="164">
        <f t="shared" si="2"/>
      </c>
      <c r="T42" s="164">
        <f t="shared" si="1"/>
      </c>
    </row>
    <row r="43" spans="1:20" ht="13.5">
      <c r="A43" s="11">
        <v>34</v>
      </c>
      <c r="B43" s="123">
        <f>('様式①_生徒申込み'!M43)</f>
      </c>
      <c r="C43" s="5"/>
      <c r="D43" s="6"/>
      <c r="E43" s="10"/>
      <c r="F43" s="289"/>
      <c r="G43" s="289"/>
      <c r="H43" s="290"/>
      <c r="I43" s="291"/>
      <c r="J43" s="292"/>
      <c r="K43" s="293"/>
      <c r="L43" s="294"/>
      <c r="M43" s="15"/>
      <c r="N43" s="212"/>
      <c r="O43" s="213"/>
      <c r="P43" s="213"/>
      <c r="Q43" s="265"/>
      <c r="R43" s="275"/>
      <c r="S43" s="164">
        <f t="shared" si="2"/>
      </c>
      <c r="T43" s="164">
        <f t="shared" si="1"/>
      </c>
    </row>
    <row r="44" spans="1:20" ht="14.25" thickBot="1">
      <c r="A44" s="26">
        <v>35</v>
      </c>
      <c r="B44" s="133">
        <f>('様式①_生徒申込み'!M44)</f>
      </c>
      <c r="C44" s="27"/>
      <c r="D44" s="28"/>
      <c r="E44" s="29"/>
      <c r="F44" s="295"/>
      <c r="G44" s="295"/>
      <c r="H44" s="296"/>
      <c r="I44" s="297"/>
      <c r="J44" s="298"/>
      <c r="K44" s="299"/>
      <c r="L44" s="300"/>
      <c r="M44" s="15"/>
      <c r="N44" s="214"/>
      <c r="O44" s="215"/>
      <c r="P44" s="215"/>
      <c r="Q44" s="266"/>
      <c r="R44" s="275"/>
      <c r="S44" s="164">
        <f t="shared" si="2"/>
      </c>
      <c r="T44" s="164">
        <f t="shared" si="1"/>
      </c>
    </row>
    <row r="45" spans="1:20" ht="14.25" thickTop="1">
      <c r="A45" s="23">
        <v>36</v>
      </c>
      <c r="B45" s="125">
        <f>('様式①_生徒申込み'!M45)</f>
      </c>
      <c r="C45" s="24"/>
      <c r="D45" s="25"/>
      <c r="E45" s="22"/>
      <c r="F45" s="301"/>
      <c r="G45" s="301"/>
      <c r="H45" s="302"/>
      <c r="I45" s="303"/>
      <c r="J45" s="304"/>
      <c r="K45" s="305"/>
      <c r="L45" s="306"/>
      <c r="M45" s="15"/>
      <c r="N45" s="210"/>
      <c r="O45" s="211"/>
      <c r="P45" s="211"/>
      <c r="Q45" s="264"/>
      <c r="R45" s="275"/>
      <c r="S45" s="164">
        <f t="shared" si="2"/>
      </c>
      <c r="T45" s="164">
        <f t="shared" si="1"/>
      </c>
    </row>
    <row r="46" spans="1:20" ht="13.5">
      <c r="A46" s="11">
        <v>37</v>
      </c>
      <c r="B46" s="123">
        <f>('様式①_生徒申込み'!M46)</f>
      </c>
      <c r="C46" s="5"/>
      <c r="D46" s="6"/>
      <c r="E46" s="10"/>
      <c r="F46" s="289"/>
      <c r="G46" s="289"/>
      <c r="H46" s="290"/>
      <c r="I46" s="291"/>
      <c r="J46" s="292"/>
      <c r="K46" s="293"/>
      <c r="L46" s="294"/>
      <c r="M46" s="15"/>
      <c r="N46" s="212"/>
      <c r="O46" s="213"/>
      <c r="P46" s="213"/>
      <c r="Q46" s="265"/>
      <c r="R46" s="275"/>
      <c r="S46" s="164">
        <f t="shared" si="2"/>
      </c>
      <c r="T46" s="164">
        <f t="shared" si="1"/>
      </c>
    </row>
    <row r="47" spans="1:20" ht="13.5">
      <c r="A47" s="11">
        <v>38</v>
      </c>
      <c r="B47" s="123">
        <f>('様式①_生徒申込み'!M47)</f>
      </c>
      <c r="C47" s="5"/>
      <c r="D47" s="6"/>
      <c r="E47" s="10"/>
      <c r="F47" s="289"/>
      <c r="G47" s="289"/>
      <c r="H47" s="290"/>
      <c r="I47" s="291"/>
      <c r="J47" s="292"/>
      <c r="K47" s="293"/>
      <c r="L47" s="294"/>
      <c r="M47" s="15"/>
      <c r="N47" s="212"/>
      <c r="O47" s="213"/>
      <c r="P47" s="213"/>
      <c r="Q47" s="265"/>
      <c r="R47" s="275"/>
      <c r="S47" s="164">
        <f t="shared" si="2"/>
      </c>
      <c r="T47" s="164">
        <f t="shared" si="1"/>
      </c>
    </row>
    <row r="48" spans="1:20" ht="13.5">
      <c r="A48" s="11">
        <v>39</v>
      </c>
      <c r="B48" s="123">
        <f>('様式①_生徒申込み'!M48)</f>
      </c>
      <c r="C48" s="5"/>
      <c r="D48" s="6"/>
      <c r="E48" s="10"/>
      <c r="F48" s="289"/>
      <c r="G48" s="289"/>
      <c r="H48" s="290"/>
      <c r="I48" s="291"/>
      <c r="J48" s="292"/>
      <c r="K48" s="293"/>
      <c r="L48" s="294"/>
      <c r="M48" s="15"/>
      <c r="N48" s="212"/>
      <c r="O48" s="213"/>
      <c r="P48" s="213"/>
      <c r="Q48" s="265"/>
      <c r="R48" s="275"/>
      <c r="S48" s="164">
        <f t="shared" si="2"/>
      </c>
      <c r="T48" s="164">
        <f t="shared" si="1"/>
      </c>
    </row>
    <row r="49" spans="1:20" ht="14.25" thickBot="1">
      <c r="A49" s="26">
        <v>40</v>
      </c>
      <c r="B49" s="133">
        <f>('様式①_生徒申込み'!M49)</f>
      </c>
      <c r="C49" s="27"/>
      <c r="D49" s="28"/>
      <c r="E49" s="29"/>
      <c r="F49" s="295"/>
      <c r="G49" s="295"/>
      <c r="H49" s="296"/>
      <c r="I49" s="297"/>
      <c r="J49" s="298"/>
      <c r="K49" s="299"/>
      <c r="L49" s="300"/>
      <c r="M49" s="15"/>
      <c r="N49" s="214"/>
      <c r="O49" s="215"/>
      <c r="P49" s="215"/>
      <c r="Q49" s="266"/>
      <c r="R49" s="275"/>
      <c r="S49" s="164">
        <f t="shared" si="2"/>
      </c>
      <c r="T49" s="164">
        <f t="shared" si="1"/>
      </c>
    </row>
    <row r="50" spans="1:20" ht="14.25" thickTop="1">
      <c r="A50" s="23">
        <v>41</v>
      </c>
      <c r="B50" s="125">
        <f>('様式①_生徒申込み'!M50)</f>
      </c>
      <c r="C50" s="24"/>
      <c r="D50" s="25"/>
      <c r="E50" s="22"/>
      <c r="F50" s="301"/>
      <c r="G50" s="301"/>
      <c r="H50" s="302"/>
      <c r="I50" s="303"/>
      <c r="J50" s="304"/>
      <c r="K50" s="305"/>
      <c r="L50" s="306"/>
      <c r="M50" s="15"/>
      <c r="N50" s="210"/>
      <c r="O50" s="211"/>
      <c r="P50" s="211"/>
      <c r="Q50" s="264"/>
      <c r="R50" s="275"/>
      <c r="S50" s="164">
        <f t="shared" si="2"/>
      </c>
      <c r="T50" s="164">
        <f t="shared" si="1"/>
      </c>
    </row>
    <row r="51" spans="1:20" ht="13.5">
      <c r="A51" s="11">
        <v>42</v>
      </c>
      <c r="B51" s="123">
        <f>('様式①_生徒申込み'!M51)</f>
      </c>
      <c r="C51" s="5"/>
      <c r="D51" s="6"/>
      <c r="E51" s="10"/>
      <c r="F51" s="289"/>
      <c r="G51" s="289"/>
      <c r="H51" s="290"/>
      <c r="I51" s="291"/>
      <c r="J51" s="292"/>
      <c r="K51" s="293"/>
      <c r="L51" s="294"/>
      <c r="M51" s="15"/>
      <c r="N51" s="212"/>
      <c r="O51" s="213"/>
      <c r="P51" s="213"/>
      <c r="Q51" s="265"/>
      <c r="R51" s="275"/>
      <c r="S51" s="164">
        <f t="shared" si="2"/>
      </c>
      <c r="T51" s="164">
        <f t="shared" si="1"/>
      </c>
    </row>
    <row r="52" spans="1:20" ht="13.5">
      <c r="A52" s="11">
        <v>43</v>
      </c>
      <c r="B52" s="123">
        <f>('様式①_生徒申込み'!M52)</f>
      </c>
      <c r="C52" s="5"/>
      <c r="D52" s="6"/>
      <c r="E52" s="10"/>
      <c r="F52" s="289"/>
      <c r="G52" s="289"/>
      <c r="H52" s="290"/>
      <c r="I52" s="291"/>
      <c r="J52" s="292"/>
      <c r="K52" s="293"/>
      <c r="L52" s="294"/>
      <c r="M52" s="15"/>
      <c r="N52" s="212"/>
      <c r="O52" s="213"/>
      <c r="P52" s="213"/>
      <c r="Q52" s="265"/>
      <c r="R52" s="275"/>
      <c r="S52" s="164">
        <f t="shared" si="2"/>
      </c>
      <c r="T52" s="164">
        <f t="shared" si="1"/>
      </c>
    </row>
    <row r="53" spans="1:20" ht="13.5">
      <c r="A53" s="11">
        <v>44</v>
      </c>
      <c r="B53" s="123">
        <f>('様式①_生徒申込み'!M53)</f>
      </c>
      <c r="C53" s="5"/>
      <c r="D53" s="6"/>
      <c r="E53" s="10"/>
      <c r="F53" s="289"/>
      <c r="G53" s="289"/>
      <c r="H53" s="290"/>
      <c r="I53" s="291"/>
      <c r="J53" s="292"/>
      <c r="K53" s="293"/>
      <c r="L53" s="294"/>
      <c r="M53" s="15"/>
      <c r="N53" s="212"/>
      <c r="O53" s="213"/>
      <c r="P53" s="213"/>
      <c r="Q53" s="265"/>
      <c r="R53" s="275"/>
      <c r="S53" s="164">
        <f t="shared" si="2"/>
      </c>
      <c r="T53" s="164">
        <f t="shared" si="1"/>
      </c>
    </row>
    <row r="54" spans="1:20" ht="14.25" thickBot="1">
      <c r="A54" s="26">
        <v>45</v>
      </c>
      <c r="B54" s="133">
        <f>('様式①_生徒申込み'!M54)</f>
      </c>
      <c r="C54" s="27"/>
      <c r="D54" s="28"/>
      <c r="E54" s="29"/>
      <c r="F54" s="295"/>
      <c r="G54" s="295"/>
      <c r="H54" s="296"/>
      <c r="I54" s="297"/>
      <c r="J54" s="298"/>
      <c r="K54" s="299"/>
      <c r="L54" s="300"/>
      <c r="M54" s="15"/>
      <c r="N54" s="214"/>
      <c r="O54" s="215"/>
      <c r="P54" s="215"/>
      <c r="Q54" s="266"/>
      <c r="R54" s="275"/>
      <c r="S54" s="164">
        <f t="shared" si="2"/>
      </c>
      <c r="T54" s="164">
        <f t="shared" si="1"/>
      </c>
    </row>
    <row r="55" spans="1:20" ht="14.25" thickTop="1">
      <c r="A55" s="23">
        <v>46</v>
      </c>
      <c r="B55" s="125">
        <f>('様式①_生徒申込み'!M55)</f>
      </c>
      <c r="C55" s="24"/>
      <c r="D55" s="25"/>
      <c r="E55" s="22"/>
      <c r="F55" s="301"/>
      <c r="G55" s="301"/>
      <c r="H55" s="302"/>
      <c r="I55" s="303"/>
      <c r="J55" s="304"/>
      <c r="K55" s="305"/>
      <c r="L55" s="306"/>
      <c r="M55" s="15"/>
      <c r="N55" s="210"/>
      <c r="O55" s="211"/>
      <c r="P55" s="211"/>
      <c r="Q55" s="264"/>
      <c r="R55" s="275"/>
      <c r="S55" s="164">
        <f t="shared" si="2"/>
      </c>
      <c r="T55" s="164">
        <f t="shared" si="1"/>
      </c>
    </row>
    <row r="56" spans="1:20" ht="13.5">
      <c r="A56" s="11">
        <v>47</v>
      </c>
      <c r="B56" s="123">
        <f>('様式①_生徒申込み'!M56)</f>
      </c>
      <c r="C56" s="5"/>
      <c r="D56" s="6"/>
      <c r="E56" s="10"/>
      <c r="F56" s="289"/>
      <c r="G56" s="289"/>
      <c r="H56" s="290"/>
      <c r="I56" s="291"/>
      <c r="J56" s="292"/>
      <c r="K56" s="293"/>
      <c r="L56" s="294"/>
      <c r="M56" s="15"/>
      <c r="N56" s="212"/>
      <c r="O56" s="213"/>
      <c r="P56" s="213"/>
      <c r="Q56" s="265"/>
      <c r="R56" s="275"/>
      <c r="S56" s="164">
        <f t="shared" si="2"/>
      </c>
      <c r="T56" s="164">
        <f t="shared" si="1"/>
      </c>
    </row>
    <row r="57" spans="1:20" ht="13.5">
      <c r="A57" s="11">
        <v>48</v>
      </c>
      <c r="B57" s="123">
        <f>('様式①_生徒申込み'!M57)</f>
      </c>
      <c r="C57" s="5"/>
      <c r="D57" s="6"/>
      <c r="E57" s="10"/>
      <c r="F57" s="289"/>
      <c r="G57" s="289"/>
      <c r="H57" s="290"/>
      <c r="I57" s="291"/>
      <c r="J57" s="292"/>
      <c r="K57" s="293"/>
      <c r="L57" s="294"/>
      <c r="M57" s="15"/>
      <c r="N57" s="212"/>
      <c r="O57" s="213"/>
      <c r="P57" s="213"/>
      <c r="Q57" s="265"/>
      <c r="R57" s="275"/>
      <c r="S57" s="164">
        <f t="shared" si="2"/>
      </c>
      <c r="T57" s="164">
        <f t="shared" si="1"/>
      </c>
    </row>
    <row r="58" spans="1:20" ht="13.5">
      <c r="A58" s="11">
        <v>49</v>
      </c>
      <c r="B58" s="123">
        <f>('様式①_生徒申込み'!M58)</f>
      </c>
      <c r="C58" s="5"/>
      <c r="D58" s="6"/>
      <c r="E58" s="10"/>
      <c r="F58" s="289"/>
      <c r="G58" s="289"/>
      <c r="H58" s="290"/>
      <c r="I58" s="291"/>
      <c r="J58" s="292"/>
      <c r="K58" s="293"/>
      <c r="L58" s="294"/>
      <c r="M58" s="15"/>
      <c r="N58" s="212"/>
      <c r="O58" s="213"/>
      <c r="P58" s="213"/>
      <c r="Q58" s="265"/>
      <c r="R58" s="275"/>
      <c r="S58" s="164">
        <f t="shared" si="2"/>
      </c>
      <c r="T58" s="164">
        <f t="shared" si="1"/>
      </c>
    </row>
    <row r="59" spans="1:20" ht="14.25" thickBot="1">
      <c r="A59" s="19">
        <v>50</v>
      </c>
      <c r="B59" s="124">
        <f>('様式①_生徒申込み'!M59)</f>
      </c>
      <c r="C59" s="7"/>
      <c r="D59" s="8"/>
      <c r="E59" s="4"/>
      <c r="F59" s="307"/>
      <c r="G59" s="307"/>
      <c r="H59" s="308"/>
      <c r="I59" s="309"/>
      <c r="J59" s="310"/>
      <c r="K59" s="311"/>
      <c r="L59" s="312"/>
      <c r="M59" s="15"/>
      <c r="N59" s="216"/>
      <c r="O59" s="217"/>
      <c r="P59" s="217"/>
      <c r="Q59" s="267"/>
      <c r="R59" s="275"/>
      <c r="S59" s="164">
        <f t="shared" si="2"/>
      </c>
      <c r="T59" s="164">
        <f t="shared" si="1"/>
      </c>
    </row>
    <row r="60" spans="1:18" ht="20.25" customHeight="1" thickBot="1">
      <c r="A60" s="268"/>
      <c r="B60" s="269"/>
      <c r="C60" s="207">
        <f>COUNTIF($E$10:$E$59,"教員")</f>
        <v>0</v>
      </c>
      <c r="D60" s="208">
        <f>COUNTIF($E$10:$E$59,"保護者")</f>
        <v>0</v>
      </c>
      <c r="E60" s="209">
        <f>$C$60+$D$60</f>
        <v>0</v>
      </c>
      <c r="F60" s="42"/>
      <c r="G60" s="42"/>
      <c r="H60" s="42"/>
      <c r="I60" s="42"/>
      <c r="J60" s="42"/>
      <c r="K60" s="42"/>
      <c r="L60" s="42"/>
      <c r="M60" s="12"/>
      <c r="N60" s="316">
        <f>COUNTIF(N$10:N$59,"○")</f>
        <v>0</v>
      </c>
      <c r="O60" s="317">
        <f>COUNTIF(O$10:O$59,"○")</f>
        <v>0</v>
      </c>
      <c r="P60" s="318">
        <f>COUNTIF(P$10:P$59,"○")</f>
        <v>0</v>
      </c>
      <c r="Q60" s="221">
        <f>COUNTIF(Q$10:Q$59,"○")</f>
        <v>0</v>
      </c>
      <c r="R60" s="270"/>
    </row>
  </sheetData>
  <sheetProtection/>
  <protectedRanges>
    <protectedRange sqref="S2:T2 D4:M4 S3:S5" name="範囲1_2"/>
    <protectedRange sqref="N4 Q4:R4" name="範囲1_5"/>
    <protectedRange sqref="O4:P4" name="範囲1_2_2"/>
  </protectedRanges>
  <mergeCells count="24">
    <mergeCell ref="T6:T8"/>
    <mergeCell ref="P6:P8"/>
    <mergeCell ref="S6:S8"/>
    <mergeCell ref="K7:K8"/>
    <mergeCell ref="J7:J8"/>
    <mergeCell ref="L7:L8"/>
    <mergeCell ref="Q6:Q8"/>
    <mergeCell ref="O6:O8"/>
    <mergeCell ref="N5:Q5"/>
    <mergeCell ref="N4:Q4"/>
    <mergeCell ref="F7:G7"/>
    <mergeCell ref="H7:H8"/>
    <mergeCell ref="A4:C4"/>
    <mergeCell ref="D4:H4"/>
    <mergeCell ref="C2:K2"/>
    <mergeCell ref="B6:B8"/>
    <mergeCell ref="N6:N8"/>
    <mergeCell ref="A6:A8"/>
    <mergeCell ref="C6:C8"/>
    <mergeCell ref="D6:D8"/>
    <mergeCell ref="E6:E8"/>
    <mergeCell ref="F6:L6"/>
    <mergeCell ref="B5:L5"/>
    <mergeCell ref="I7:I8"/>
  </mergeCells>
  <dataValidations count="2">
    <dataValidation type="list" allowBlank="1" showInputMessage="1" showErrorMessage="1" sqref="E10:E59">
      <formula1>"保護者"</formula1>
    </dataValidation>
    <dataValidation type="list" allowBlank="1" showInputMessage="1" showErrorMessage="1" sqref="M10:R59">
      <formula1>"○"</formula1>
    </dataValidation>
  </dataValidations>
  <printOptions/>
  <pageMargins left="0.26" right="0.2" top="0.41" bottom="0.29" header="0.3149606299212598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6"/>
  <sheetViews>
    <sheetView tabSelected="1" view="pageBreakPreview" zoomScale="130" zoomScaleSheetLayoutView="130" zoomScalePageLayoutView="0" workbookViewId="0" topLeftCell="A4">
      <selection activeCell="J19" sqref="J19:P20"/>
    </sheetView>
  </sheetViews>
  <sheetFormatPr defaultColWidth="9.140625" defaultRowHeight="15"/>
  <cols>
    <col min="1" max="1" width="1.57421875" style="47" customWidth="1"/>
    <col min="2" max="2" width="6.57421875" style="47" customWidth="1"/>
    <col min="3" max="3" width="9.28125" style="47" customWidth="1"/>
    <col min="4" max="9" width="8.140625" style="47" customWidth="1"/>
    <col min="10" max="10" width="3.28125" style="47" customWidth="1"/>
    <col min="11" max="11" width="5.421875" style="47" customWidth="1"/>
    <col min="12" max="16" width="3.421875" style="47" customWidth="1"/>
    <col min="17" max="17" width="1.57421875" style="47" customWidth="1"/>
    <col min="18" max="16384" width="9.00390625" style="47" customWidth="1"/>
  </cols>
  <sheetData>
    <row r="1" spans="2:20" ht="17.25" customHeight="1">
      <c r="B1" s="426" t="s">
        <v>35</v>
      </c>
      <c r="C1" s="426"/>
      <c r="D1" s="81"/>
      <c r="E1" s="81"/>
      <c r="F1" s="43"/>
      <c r="G1" s="43"/>
      <c r="H1" s="43"/>
      <c r="I1" s="427" t="s">
        <v>66</v>
      </c>
      <c r="J1" s="427"/>
      <c r="K1" s="44">
        <v>2</v>
      </c>
      <c r="L1" s="45" t="s">
        <v>14</v>
      </c>
      <c r="M1" s="44"/>
      <c r="N1" s="45" t="s">
        <v>15</v>
      </c>
      <c r="O1" s="44"/>
      <c r="P1" s="45" t="s">
        <v>16</v>
      </c>
      <c r="Q1" s="46"/>
      <c r="R1" s="43"/>
      <c r="S1" s="43"/>
      <c r="T1" s="43"/>
    </row>
    <row r="2" spans="2:20" ht="13.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>
      <c r="B3" s="428" t="s">
        <v>30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8"/>
      <c r="R3" s="49"/>
      <c r="S3" s="49"/>
      <c r="T3" s="49"/>
    </row>
    <row r="4" spans="2:20" ht="14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3:20" s="50" customFormat="1" ht="24" customHeight="1">
      <c r="C5" s="48"/>
      <c r="D5" s="48"/>
      <c r="E5" s="48"/>
      <c r="F5" s="48"/>
      <c r="G5" s="48"/>
      <c r="H5" s="48"/>
      <c r="I5" s="51" t="s">
        <v>17</v>
      </c>
      <c r="J5" s="434"/>
      <c r="K5" s="434"/>
      <c r="L5" s="434"/>
      <c r="M5" s="433" t="str">
        <f>'様式①_生徒申込み'!$C$4&amp;"中学校"</f>
        <v>中学校</v>
      </c>
      <c r="N5" s="433"/>
      <c r="O5" s="433"/>
      <c r="P5" s="433"/>
      <c r="Q5" s="48"/>
      <c r="R5" s="48"/>
      <c r="S5" s="48"/>
      <c r="T5" s="48"/>
    </row>
    <row r="6" spans="2:20" ht="6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3:20" ht="24" customHeight="1">
      <c r="C7" s="49"/>
      <c r="D7" s="49"/>
      <c r="E7" s="49"/>
      <c r="F7" s="49"/>
      <c r="G7" s="49"/>
      <c r="H7" s="49"/>
      <c r="I7" s="51" t="s">
        <v>18</v>
      </c>
      <c r="J7" s="429"/>
      <c r="K7" s="429"/>
      <c r="L7" s="429"/>
      <c r="M7" s="429"/>
      <c r="N7" s="429"/>
      <c r="O7" s="429"/>
      <c r="P7" s="429"/>
      <c r="Q7" s="429"/>
      <c r="R7" s="49"/>
      <c r="S7" s="49"/>
      <c r="T7" s="49"/>
    </row>
    <row r="8" ht="18" customHeight="1">
      <c r="B8" s="52"/>
    </row>
    <row r="9" spans="2:20" ht="31.5" customHeight="1">
      <c r="B9" s="430" t="str">
        <f>('様式①_生徒申込み'!B2)</f>
        <v>令和２年度　日南振徳高校　一日体験入学　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51"/>
      <c r="R9" s="49"/>
      <c r="S9" s="49"/>
      <c r="T9" s="49"/>
    </row>
    <row r="10" ht="13.5">
      <c r="B10" s="52"/>
    </row>
    <row r="11" spans="2:20" ht="13.5">
      <c r="B11" s="435" t="s">
        <v>19</v>
      </c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53"/>
      <c r="R11" s="43"/>
      <c r="S11" s="43"/>
      <c r="T11" s="43"/>
    </row>
    <row r="12" spans="2:20" ht="13.5">
      <c r="B12" s="436" t="s">
        <v>20</v>
      </c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5"/>
      <c r="R12" s="43"/>
      <c r="S12" s="43"/>
      <c r="T12" s="43"/>
    </row>
    <row r="13" ht="13.5">
      <c r="B13" s="52"/>
    </row>
    <row r="14" spans="3:17" s="54" customFormat="1" ht="36" customHeight="1">
      <c r="C14" s="55" t="s">
        <v>21</v>
      </c>
      <c r="D14" s="437" t="str">
        <f>J5&amp;'様式①_生徒申込み'!$C$4&amp;"中学校"</f>
        <v>中学校</v>
      </c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9"/>
      <c r="Q14" s="56"/>
    </row>
    <row r="15" spans="3:17" s="54" customFormat="1" ht="24.75" customHeight="1">
      <c r="C15" s="431" t="s">
        <v>22</v>
      </c>
      <c r="D15" s="57" t="s">
        <v>48</v>
      </c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6"/>
    </row>
    <row r="16" spans="3:17" s="54" customFormat="1" ht="42" customHeight="1">
      <c r="C16" s="432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6"/>
      <c r="Q16" s="56"/>
    </row>
    <row r="17" spans="3:17" s="54" customFormat="1" ht="33" customHeight="1">
      <c r="C17" s="55" t="s">
        <v>23</v>
      </c>
      <c r="D17" s="413"/>
      <c r="E17" s="414"/>
      <c r="F17" s="414"/>
      <c r="G17" s="415"/>
      <c r="H17" s="409" t="s">
        <v>24</v>
      </c>
      <c r="I17" s="408"/>
      <c r="J17" s="387"/>
      <c r="K17" s="388"/>
      <c r="L17" s="388"/>
      <c r="M17" s="388"/>
      <c r="N17" s="388"/>
      <c r="O17" s="388"/>
      <c r="P17" s="389"/>
      <c r="Q17" s="56"/>
    </row>
    <row r="18" spans="3:17" s="54" customFormat="1" ht="33" customHeight="1">
      <c r="C18" s="390" t="s">
        <v>34</v>
      </c>
      <c r="D18" s="390"/>
      <c r="E18" s="390"/>
      <c r="F18" s="390"/>
      <c r="G18" s="416"/>
      <c r="H18" s="407"/>
      <c r="I18" s="407"/>
      <c r="J18" s="407"/>
      <c r="K18" s="407"/>
      <c r="L18" s="407"/>
      <c r="M18" s="407"/>
      <c r="N18" s="407"/>
      <c r="O18" s="407"/>
      <c r="P18" s="408"/>
      <c r="Q18" s="56"/>
    </row>
    <row r="19" spans="3:17" s="54" customFormat="1" ht="24" customHeight="1">
      <c r="C19" s="61" t="s">
        <v>96</v>
      </c>
      <c r="D19" s="443" t="s">
        <v>95</v>
      </c>
      <c r="E19" s="407"/>
      <c r="F19" s="407"/>
      <c r="G19" s="410" t="s">
        <v>97</v>
      </c>
      <c r="H19" s="411"/>
      <c r="I19" s="412"/>
      <c r="J19" s="460" t="s">
        <v>104</v>
      </c>
      <c r="K19" s="461"/>
      <c r="L19" s="461"/>
      <c r="M19" s="461"/>
      <c r="N19" s="461"/>
      <c r="O19" s="461"/>
      <c r="P19" s="462"/>
      <c r="Q19" s="56"/>
    </row>
    <row r="20" spans="3:17" s="54" customFormat="1" ht="33" customHeight="1">
      <c r="C20" s="62"/>
      <c r="D20" s="406"/>
      <c r="E20" s="407"/>
      <c r="F20" s="408"/>
      <c r="G20" s="409"/>
      <c r="H20" s="407"/>
      <c r="I20" s="408"/>
      <c r="J20" s="463"/>
      <c r="K20" s="464"/>
      <c r="L20" s="464"/>
      <c r="M20" s="464"/>
      <c r="N20" s="464"/>
      <c r="O20" s="464"/>
      <c r="P20" s="465"/>
      <c r="Q20" s="56"/>
    </row>
    <row r="21" spans="3:17" ht="12.75" customHeight="1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3:16" s="54" customFormat="1" ht="21" customHeight="1">
      <c r="C22" s="417" t="s">
        <v>47</v>
      </c>
      <c r="D22" s="418"/>
      <c r="E22" s="419"/>
      <c r="F22" s="319"/>
      <c r="G22" s="441" t="s">
        <v>27</v>
      </c>
      <c r="H22" s="442"/>
      <c r="K22" s="390" t="s">
        <v>25</v>
      </c>
      <c r="L22" s="390"/>
      <c r="M22" s="390"/>
      <c r="N22" s="390"/>
      <c r="O22" s="135"/>
      <c r="P22" s="135"/>
    </row>
    <row r="23" spans="3:16" s="54" customFormat="1" ht="21" customHeight="1">
      <c r="C23" s="64" t="s">
        <v>44</v>
      </c>
      <c r="D23" s="64" t="s">
        <v>45</v>
      </c>
      <c r="E23" s="65" t="s">
        <v>46</v>
      </c>
      <c r="F23" s="320"/>
      <c r="G23" s="442"/>
      <c r="H23" s="442"/>
      <c r="K23" s="390"/>
      <c r="L23" s="390"/>
      <c r="M23" s="390"/>
      <c r="N23" s="390"/>
      <c r="O23" s="135"/>
      <c r="P23" s="135"/>
    </row>
    <row r="24" spans="3:16" s="54" customFormat="1" ht="21.75" customHeight="1">
      <c r="C24" s="66">
        <f>'様式①_生徒申込み'!B60</f>
        <v>0</v>
      </c>
      <c r="D24" s="66">
        <f>'様式①_生徒申込み'!C60</f>
        <v>0</v>
      </c>
      <c r="E24" s="67">
        <f>C24+D24</f>
        <v>0</v>
      </c>
      <c r="F24" s="321"/>
      <c r="G24" s="440">
        <f>'様式②_教員・保護者申込み'!C60</f>
        <v>0</v>
      </c>
      <c r="H24" s="440"/>
      <c r="K24" s="391">
        <f>'様式②_教員・保護者申込み'!D60</f>
        <v>0</v>
      </c>
      <c r="L24" s="391"/>
      <c r="M24" s="391"/>
      <c r="N24" s="391"/>
      <c r="O24" s="135"/>
      <c r="P24" s="135"/>
    </row>
    <row r="25" spans="3:5" s="54" customFormat="1" ht="12" customHeight="1">
      <c r="C25" s="45"/>
      <c r="D25" s="45"/>
      <c r="E25" s="45"/>
    </row>
    <row r="26" spans="3:16" s="54" customFormat="1" ht="18.75" customHeight="1">
      <c r="C26" s="409" t="s">
        <v>31</v>
      </c>
      <c r="D26" s="407"/>
      <c r="E26" s="407"/>
      <c r="F26" s="407"/>
      <c r="G26" s="407"/>
      <c r="H26" s="407"/>
      <c r="I26" s="408"/>
      <c r="J26" s="68"/>
      <c r="K26" s="387" t="s">
        <v>105</v>
      </c>
      <c r="L26" s="388"/>
      <c r="M26" s="388"/>
      <c r="N26" s="388"/>
      <c r="O26" s="388"/>
      <c r="P26" s="389"/>
    </row>
    <row r="27" spans="3:16" s="54" customFormat="1" ht="21" customHeight="1">
      <c r="C27" s="424" t="s">
        <v>37</v>
      </c>
      <c r="D27" s="425"/>
      <c r="E27" s="397" t="s">
        <v>40</v>
      </c>
      <c r="F27" s="399" t="s">
        <v>41</v>
      </c>
      <c r="G27" s="401" t="s">
        <v>32</v>
      </c>
      <c r="H27" s="420" t="s">
        <v>42</v>
      </c>
      <c r="I27" s="422" t="s">
        <v>36</v>
      </c>
      <c r="J27" s="68"/>
      <c r="K27" s="392" t="s">
        <v>94</v>
      </c>
      <c r="L27" s="393"/>
      <c r="M27" s="393"/>
      <c r="N27" s="393"/>
      <c r="O27" s="393"/>
      <c r="P27" s="394"/>
    </row>
    <row r="28" spans="3:16" s="54" customFormat="1" ht="21" customHeight="1">
      <c r="C28" s="69" t="s">
        <v>38</v>
      </c>
      <c r="D28" s="69" t="s">
        <v>39</v>
      </c>
      <c r="E28" s="398"/>
      <c r="F28" s="400"/>
      <c r="G28" s="402"/>
      <c r="H28" s="421"/>
      <c r="I28" s="423"/>
      <c r="J28" s="68"/>
      <c r="K28" s="403" t="s">
        <v>98</v>
      </c>
      <c r="L28" s="404"/>
      <c r="M28" s="404"/>
      <c r="N28" s="405"/>
      <c r="O28" s="395">
        <f>'様式②_教員・保護者申込み'!N60</f>
        <v>0</v>
      </c>
      <c r="P28" s="396">
        <f>'様式①_生徒申込み'!R58</f>
        <v>0</v>
      </c>
    </row>
    <row r="29" spans="2:16" s="54" customFormat="1" ht="21" customHeight="1">
      <c r="B29" s="134" t="s">
        <v>70</v>
      </c>
      <c r="C29" s="222">
        <f>'様式①_生徒申込み'!E60</f>
        <v>0</v>
      </c>
      <c r="D29" s="222">
        <f>'様式①_生徒申込み'!F60</f>
        <v>0</v>
      </c>
      <c r="E29" s="223">
        <f>'様式①_生徒申込み'!G60</f>
        <v>0</v>
      </c>
      <c r="F29" s="224">
        <f>'様式①_生徒申込み'!H60</f>
        <v>0</v>
      </c>
      <c r="G29" s="225">
        <f>'様式①_生徒申込み'!I60</f>
        <v>0</v>
      </c>
      <c r="H29" s="226">
        <f>'様式①_生徒申込み'!J60</f>
        <v>0</v>
      </c>
      <c r="I29" s="227">
        <f>'様式①_生徒申込み'!K60</f>
        <v>0</v>
      </c>
      <c r="J29" s="68"/>
      <c r="K29" s="403" t="s">
        <v>99</v>
      </c>
      <c r="L29" s="404"/>
      <c r="M29" s="404"/>
      <c r="N29" s="405"/>
      <c r="O29" s="395">
        <f>'様式②_教員・保護者申込み'!O60</f>
        <v>0</v>
      </c>
      <c r="P29" s="396">
        <f>'様式①_生徒申込み'!R59</f>
        <v>0</v>
      </c>
    </row>
    <row r="30" spans="2:16" s="54" customFormat="1" ht="21" customHeight="1">
      <c r="B30" s="134" t="s">
        <v>69</v>
      </c>
      <c r="C30" s="222">
        <f>'様式①_生徒申込み'!E61</f>
        <v>0</v>
      </c>
      <c r="D30" s="222">
        <f>'様式①_生徒申込み'!F61</f>
        <v>0</v>
      </c>
      <c r="E30" s="223">
        <f>'様式①_生徒申込み'!G61</f>
        <v>0</v>
      </c>
      <c r="F30" s="224">
        <f>'様式①_生徒申込み'!H61</f>
        <v>0</v>
      </c>
      <c r="G30" s="225">
        <f>'様式①_生徒申込み'!I61</f>
        <v>0</v>
      </c>
      <c r="H30" s="226">
        <f>'様式①_生徒申込み'!J61</f>
        <v>0</v>
      </c>
      <c r="I30" s="227">
        <f>'様式①_生徒申込み'!K61</f>
        <v>0</v>
      </c>
      <c r="J30" s="68"/>
      <c r="K30" s="403" t="s">
        <v>100</v>
      </c>
      <c r="L30" s="404"/>
      <c r="M30" s="404"/>
      <c r="N30" s="405"/>
      <c r="O30" s="395">
        <f>'様式②_教員・保護者申込み'!P60</f>
        <v>0</v>
      </c>
      <c r="P30" s="396">
        <f>'様式①_生徒申込み'!R60</f>
        <v>0</v>
      </c>
    </row>
    <row r="31" spans="2:16" s="54" customFormat="1" ht="21" customHeight="1">
      <c r="B31" s="314"/>
      <c r="C31" s="315"/>
      <c r="D31" s="315"/>
      <c r="E31" s="315"/>
      <c r="F31" s="315"/>
      <c r="G31" s="315"/>
      <c r="H31" s="315"/>
      <c r="I31" s="315"/>
      <c r="J31" s="313"/>
      <c r="O31" s="282"/>
      <c r="P31" s="282"/>
    </row>
    <row r="32" spans="2:5" ht="18.75" customHeight="1">
      <c r="B32" s="452" t="s">
        <v>26</v>
      </c>
      <c r="C32" s="452"/>
      <c r="D32" s="70"/>
      <c r="E32" s="70"/>
    </row>
    <row r="33" spans="1:17" ht="3" customHeight="1">
      <c r="A33" s="71"/>
      <c r="B33" s="72"/>
      <c r="C33" s="72"/>
      <c r="D33" s="72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ht="27" customHeight="1">
      <c r="A34" s="75"/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76"/>
    </row>
    <row r="35" spans="1:17" ht="27" customHeight="1">
      <c r="A35" s="75"/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76"/>
    </row>
    <row r="36" spans="1:17" ht="27" customHeight="1">
      <c r="A36" s="75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76"/>
    </row>
    <row r="37" spans="1:17" ht="27" customHeight="1">
      <c r="A37" s="75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76"/>
    </row>
    <row r="38" spans="1:17" ht="27" customHeight="1">
      <c r="A38" s="75"/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76"/>
    </row>
    <row r="39" spans="1:17" ht="3" customHeigh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ht="6" customHeight="1">
      <c r="B40" s="52"/>
    </row>
    <row r="41" spans="2:16" ht="13.5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</row>
    <row r="42" spans="1:20" ht="18.75">
      <c r="A42" s="53"/>
      <c r="B42" s="53"/>
      <c r="F42" s="435"/>
      <c r="G42" s="435"/>
      <c r="H42" s="435"/>
      <c r="I42" s="449"/>
      <c r="J42" s="450"/>
      <c r="K42" s="450"/>
      <c r="L42" s="450"/>
      <c r="M42" s="450"/>
      <c r="N42" s="450"/>
      <c r="O42" s="454"/>
      <c r="P42" s="454"/>
      <c r="Q42" s="454"/>
      <c r="T42" s="53"/>
    </row>
    <row r="43" spans="2:20" ht="13.5"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53"/>
      <c r="R43" s="43"/>
      <c r="S43" s="43"/>
      <c r="T43" s="43"/>
    </row>
    <row r="44" spans="2:20" ht="18.75">
      <c r="B44" s="53"/>
      <c r="C44" s="447"/>
      <c r="D44" s="447"/>
      <c r="E44" s="447"/>
      <c r="F44" s="448"/>
      <c r="G44" s="448"/>
      <c r="H44" s="448"/>
      <c r="I44" s="449"/>
      <c r="J44" s="450"/>
      <c r="K44" s="450"/>
      <c r="L44" s="450"/>
      <c r="M44" s="450"/>
      <c r="N44" s="450"/>
      <c r="O44" s="450"/>
      <c r="P44" s="53"/>
      <c r="Q44" s="53"/>
      <c r="R44" s="43"/>
      <c r="S44" s="43"/>
      <c r="T44" s="43"/>
    </row>
    <row r="46" spans="3:8" ht="13.5">
      <c r="C46" s="451"/>
      <c r="D46" s="451"/>
      <c r="E46" s="451"/>
      <c r="F46" s="451"/>
      <c r="G46" s="54"/>
      <c r="H46" s="80"/>
    </row>
  </sheetData>
  <sheetProtection/>
  <protectedRanges>
    <protectedRange sqref="K1 M1 O1 D14 F15:F16 K17:P17 H18:P18 J7:Q7 B34:P38 K5:P5 C20:P20 C24:E24 G14:P16 F17:G17 C31:J31 C29:I30" name="範囲1"/>
    <protectedRange sqref="G24:H24" name="範囲1_1"/>
  </protectedRanges>
  <mergeCells count="51">
    <mergeCell ref="C44:H44"/>
    <mergeCell ref="I44:O44"/>
    <mergeCell ref="C46:F46"/>
    <mergeCell ref="B43:P43"/>
    <mergeCell ref="B32:C32"/>
    <mergeCell ref="B34:P38"/>
    <mergeCell ref="B41:P41"/>
    <mergeCell ref="F42:H42"/>
    <mergeCell ref="I42:Q42"/>
    <mergeCell ref="B11:P11"/>
    <mergeCell ref="B12:P12"/>
    <mergeCell ref="D14:P14"/>
    <mergeCell ref="G24:H24"/>
    <mergeCell ref="G22:H23"/>
    <mergeCell ref="D19:F19"/>
    <mergeCell ref="D16:P16"/>
    <mergeCell ref="C18:F18"/>
    <mergeCell ref="C27:D27"/>
    <mergeCell ref="B1:C1"/>
    <mergeCell ref="I1:J1"/>
    <mergeCell ref="B3:P3"/>
    <mergeCell ref="J7:Q7"/>
    <mergeCell ref="B9:P9"/>
    <mergeCell ref="C26:I26"/>
    <mergeCell ref="C15:C16"/>
    <mergeCell ref="M5:P5"/>
    <mergeCell ref="J5:L5"/>
    <mergeCell ref="D20:F20"/>
    <mergeCell ref="G20:I20"/>
    <mergeCell ref="G19:I19"/>
    <mergeCell ref="J19:P20"/>
    <mergeCell ref="O30:P30"/>
    <mergeCell ref="H17:I17"/>
    <mergeCell ref="J17:P17"/>
    <mergeCell ref="D17:G17"/>
    <mergeCell ref="G18:P18"/>
    <mergeCell ref="C22:E22"/>
    <mergeCell ref="E27:E28"/>
    <mergeCell ref="F27:F28"/>
    <mergeCell ref="G27:G28"/>
    <mergeCell ref="K28:N28"/>
    <mergeCell ref="K30:N30"/>
    <mergeCell ref="K29:N29"/>
    <mergeCell ref="H27:H28"/>
    <mergeCell ref="I27:I28"/>
    <mergeCell ref="K26:P26"/>
    <mergeCell ref="K22:N23"/>
    <mergeCell ref="K24:N24"/>
    <mergeCell ref="K27:P27"/>
    <mergeCell ref="O28:P28"/>
    <mergeCell ref="O29:P29"/>
  </mergeCells>
  <printOptions horizontalCentered="1"/>
  <pageMargins left="0.4330708661417323" right="0.1968503937007874" top="0.5905511811023623" bottom="0.3937007874015748" header="0.31496062992125984" footer="0.31496062992125984"/>
  <pageSetup horizontalDpi="600" verticalDpi="600" orientation="portrait" paperSize="9" r:id="rId3"/>
  <colBreaks count="1" manualBreakCount="1">
    <brk id="17" max="4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2"/>
  <sheetViews>
    <sheetView view="pageBreakPreview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" sqref="C4:G4"/>
    </sheetView>
  </sheetViews>
  <sheetFormatPr defaultColWidth="9.140625" defaultRowHeight="15"/>
  <cols>
    <col min="1" max="1" width="5.421875" style="18" customWidth="1"/>
    <col min="2" max="3" width="10.57421875" style="0" customWidth="1"/>
    <col min="4" max="4" width="4.7109375" style="0" customWidth="1"/>
    <col min="5" max="11" width="7.00390625" style="0" customWidth="1"/>
    <col min="12" max="12" width="8.140625" style="177" customWidth="1"/>
    <col min="13" max="13" width="11.7109375" style="110" hidden="1" customWidth="1"/>
    <col min="14" max="14" width="9.421875" style="110" hidden="1" customWidth="1"/>
    <col min="15" max="15" width="9.00390625" style="110" hidden="1" customWidth="1"/>
    <col min="16" max="16" width="9.00390625" style="110" customWidth="1"/>
  </cols>
  <sheetData>
    <row r="1" spans="1:17" s="1" customFormat="1" ht="13.5" customHeight="1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1"/>
      <c r="L1" s="172"/>
      <c r="M1" s="173"/>
      <c r="N1" s="173"/>
      <c r="O1" s="173"/>
      <c r="P1" s="173"/>
      <c r="Q1" s="16"/>
    </row>
    <row r="2" spans="1:16" s="1" customFormat="1" ht="21" customHeight="1">
      <c r="A2" s="37"/>
      <c r="B2" s="341" t="s">
        <v>91</v>
      </c>
      <c r="C2" s="341"/>
      <c r="D2" s="341"/>
      <c r="E2" s="341"/>
      <c r="F2" s="341"/>
      <c r="G2" s="341"/>
      <c r="H2" s="341"/>
      <c r="I2" s="341"/>
      <c r="J2" s="341"/>
      <c r="K2" s="31"/>
      <c r="L2" s="172"/>
      <c r="M2" s="173"/>
      <c r="N2" s="173"/>
      <c r="O2" s="173"/>
      <c r="P2" s="173"/>
    </row>
    <row r="3" spans="1:16" s="1" customFormat="1" ht="3.75" customHeight="1" thickBot="1">
      <c r="A3" s="38"/>
      <c r="B3" s="39"/>
      <c r="C3" s="39"/>
      <c r="D3" s="39"/>
      <c r="E3" s="39"/>
      <c r="F3" s="39"/>
      <c r="G3" s="39"/>
      <c r="H3" s="39"/>
      <c r="I3" s="39"/>
      <c r="J3" s="39"/>
      <c r="L3" s="174"/>
      <c r="M3" s="175"/>
      <c r="N3" s="175"/>
      <c r="O3" s="176"/>
      <c r="P3" s="175"/>
    </row>
    <row r="4" spans="1:16" s="1" customFormat="1" ht="36" customHeight="1" thickBot="1">
      <c r="A4" s="328" t="s">
        <v>63</v>
      </c>
      <c r="B4" s="329"/>
      <c r="C4" s="330"/>
      <c r="D4" s="331"/>
      <c r="E4" s="331"/>
      <c r="F4" s="331"/>
      <c r="G4" s="332"/>
      <c r="H4" s="40" t="s">
        <v>4</v>
      </c>
      <c r="I4" s="40"/>
      <c r="J4" s="41"/>
      <c r="K4" s="3"/>
      <c r="L4" s="85"/>
      <c r="M4" s="175"/>
      <c r="N4" s="175"/>
      <c r="O4" s="176"/>
      <c r="P4" s="175"/>
    </row>
    <row r="5" ht="20.25" customHeight="1" thickBot="1">
      <c r="B5" s="9" t="s">
        <v>9</v>
      </c>
    </row>
    <row r="6" spans="1:15" ht="13.5">
      <c r="A6" s="333" t="s">
        <v>0</v>
      </c>
      <c r="B6" s="336" t="s">
        <v>29</v>
      </c>
      <c r="C6" s="336" t="s">
        <v>1</v>
      </c>
      <c r="D6" s="336" t="s">
        <v>2</v>
      </c>
      <c r="E6" s="353" t="s">
        <v>79</v>
      </c>
      <c r="F6" s="354"/>
      <c r="G6" s="354"/>
      <c r="H6" s="354"/>
      <c r="I6" s="354"/>
      <c r="J6" s="354"/>
      <c r="K6" s="355"/>
      <c r="L6" s="167"/>
      <c r="M6" s="458" t="s">
        <v>5</v>
      </c>
      <c r="N6" s="458" t="s">
        <v>3</v>
      </c>
      <c r="O6" s="458" t="s">
        <v>8</v>
      </c>
    </row>
    <row r="7" spans="1:15" ht="13.5">
      <c r="A7" s="334"/>
      <c r="B7" s="337"/>
      <c r="C7" s="337"/>
      <c r="D7" s="337"/>
      <c r="E7" s="339" t="s">
        <v>37</v>
      </c>
      <c r="F7" s="340"/>
      <c r="G7" s="343" t="s">
        <v>40</v>
      </c>
      <c r="H7" s="351" t="s">
        <v>41</v>
      </c>
      <c r="I7" s="345" t="s">
        <v>32</v>
      </c>
      <c r="J7" s="349" t="s">
        <v>42</v>
      </c>
      <c r="K7" s="347" t="s">
        <v>36</v>
      </c>
      <c r="L7" s="168"/>
      <c r="M7" s="458"/>
      <c r="N7" s="458"/>
      <c r="O7" s="458"/>
    </row>
    <row r="8" spans="1:16" s="18" customFormat="1" ht="14.25" thickBot="1">
      <c r="A8" s="335"/>
      <c r="B8" s="338"/>
      <c r="C8" s="338"/>
      <c r="D8" s="338"/>
      <c r="E8" s="30" t="s">
        <v>38</v>
      </c>
      <c r="F8" s="30" t="s">
        <v>39</v>
      </c>
      <c r="G8" s="344"/>
      <c r="H8" s="352"/>
      <c r="I8" s="346"/>
      <c r="J8" s="350"/>
      <c r="K8" s="348"/>
      <c r="L8" s="168"/>
      <c r="M8" s="458"/>
      <c r="N8" s="458"/>
      <c r="O8" s="458"/>
      <c r="P8" s="166"/>
    </row>
    <row r="9" spans="1:15" ht="15" thickBot="1" thickTop="1">
      <c r="A9" s="126" t="s">
        <v>6</v>
      </c>
      <c r="B9" s="127" t="s">
        <v>33</v>
      </c>
      <c r="C9" s="128" t="s">
        <v>10</v>
      </c>
      <c r="D9" s="129" t="s">
        <v>7</v>
      </c>
      <c r="E9" s="178"/>
      <c r="F9" s="178" t="s">
        <v>77</v>
      </c>
      <c r="G9" s="179"/>
      <c r="H9" s="180"/>
      <c r="I9" s="181"/>
      <c r="J9" s="182" t="s">
        <v>78</v>
      </c>
      <c r="K9" s="183"/>
      <c r="L9" s="167"/>
      <c r="M9" s="110" t="str">
        <f>IF(AND(B9&lt;&gt;"",C9&lt;&gt;""),B9&amp;"　"&amp;C9,"")</f>
        <v>日南　太郎</v>
      </c>
      <c r="N9" s="110">
        <f>IF(M9="","",$C$4)</f>
        <v>0</v>
      </c>
      <c r="O9" s="110">
        <f aca="true" t="shared" si="0" ref="O9:O58">IF(M9&lt;&gt;"",COUNTA(G9:K9),"")</f>
        <v>1</v>
      </c>
    </row>
    <row r="10" spans="1:15" ht="14.25" thickBot="1">
      <c r="A10" s="184">
        <v>1</v>
      </c>
      <c r="B10" s="185" t="s">
        <v>50</v>
      </c>
      <c r="C10" s="186" t="s">
        <v>55</v>
      </c>
      <c r="D10" s="111" t="s">
        <v>60</v>
      </c>
      <c r="E10" s="105"/>
      <c r="F10" s="105"/>
      <c r="G10" s="106" t="s">
        <v>67</v>
      </c>
      <c r="H10" s="107"/>
      <c r="I10" s="108" t="s">
        <v>68</v>
      </c>
      <c r="J10" s="109"/>
      <c r="K10" s="187"/>
      <c r="L10" s="170"/>
      <c r="M10" s="110" t="str">
        <f aca="true" t="shared" si="1" ref="M10:M59">IF(AND(B10&lt;&gt;"",C10&lt;&gt;""),B10&amp;"　"&amp;C10,"")</f>
        <v>宮崎　県太郎</v>
      </c>
      <c r="N10" s="110">
        <f aca="true" t="shared" si="2" ref="N10:N59">IF(M10="","",$C$4)</f>
        <v>0</v>
      </c>
      <c r="O10" s="110">
        <f>IF(M10&lt;&gt;"",COUNTA(E10:K10),"")</f>
        <v>2</v>
      </c>
    </row>
    <row r="11" spans="1:15" ht="15" thickBot="1" thickTop="1">
      <c r="A11" s="191">
        <v>2</v>
      </c>
      <c r="B11" s="192"/>
      <c r="C11" s="193"/>
      <c r="D11" s="194"/>
      <c r="E11" s="195"/>
      <c r="F11" s="195"/>
      <c r="G11" s="196"/>
      <c r="H11" s="197"/>
      <c r="I11" s="198"/>
      <c r="J11" s="199"/>
      <c r="K11" s="200"/>
      <c r="L11" s="87"/>
      <c r="M11" s="110">
        <f t="shared" si="1"/>
      </c>
      <c r="N11" s="110">
        <f>IF(M11="","",$C$4)</f>
      </c>
      <c r="O11" s="110">
        <f t="shared" si="0"/>
      </c>
    </row>
    <row r="12" spans="1:15" ht="14.25" thickTop="1">
      <c r="A12" s="23">
        <v>3</v>
      </c>
      <c r="B12" s="188" t="s">
        <v>51</v>
      </c>
      <c r="C12" s="189" t="s">
        <v>56</v>
      </c>
      <c r="D12" s="190" t="s">
        <v>61</v>
      </c>
      <c r="E12" s="93"/>
      <c r="F12" s="93"/>
      <c r="G12" s="94"/>
      <c r="H12" s="95" t="s">
        <v>67</v>
      </c>
      <c r="I12" s="96"/>
      <c r="J12" s="97"/>
      <c r="K12" s="98" t="s">
        <v>68</v>
      </c>
      <c r="L12" s="170"/>
      <c r="M12" s="110" t="str">
        <f t="shared" si="1"/>
        <v>日南　ひなた</v>
      </c>
      <c r="N12" s="110">
        <f t="shared" si="2"/>
        <v>0</v>
      </c>
      <c r="O12" s="110">
        <f t="shared" si="0"/>
        <v>2</v>
      </c>
    </row>
    <row r="13" spans="1:15" ht="13.5">
      <c r="A13" s="32">
        <v>4</v>
      </c>
      <c r="B13" s="5" t="s">
        <v>52</v>
      </c>
      <c r="C13" s="6" t="s">
        <v>57</v>
      </c>
      <c r="D13" s="33" t="s">
        <v>61</v>
      </c>
      <c r="E13" s="82"/>
      <c r="F13" s="82" t="s">
        <v>67</v>
      </c>
      <c r="G13" s="92" t="s">
        <v>68</v>
      </c>
      <c r="H13" s="91"/>
      <c r="I13" s="90"/>
      <c r="J13" s="89"/>
      <c r="K13" s="88"/>
      <c r="L13" s="170"/>
      <c r="M13" s="110" t="str">
        <f t="shared" si="1"/>
        <v>南　那珂子</v>
      </c>
      <c r="N13" s="110">
        <f t="shared" si="2"/>
        <v>0</v>
      </c>
      <c r="O13" s="110">
        <f t="shared" si="0"/>
        <v>1</v>
      </c>
    </row>
    <row r="14" spans="1:15" ht="14.25" thickBot="1">
      <c r="A14" s="34">
        <v>5</v>
      </c>
      <c r="B14" s="27" t="s">
        <v>53</v>
      </c>
      <c r="C14" s="28" t="s">
        <v>58</v>
      </c>
      <c r="D14" s="35" t="s">
        <v>61</v>
      </c>
      <c r="E14" s="99"/>
      <c r="F14" s="99"/>
      <c r="G14" s="100"/>
      <c r="H14" s="101"/>
      <c r="I14" s="102" t="s">
        <v>68</v>
      </c>
      <c r="J14" s="103" t="s">
        <v>67</v>
      </c>
      <c r="K14" s="104"/>
      <c r="L14" s="170"/>
      <c r="M14" s="110" t="str">
        <f t="shared" si="1"/>
        <v>都井　美咲</v>
      </c>
      <c r="N14" s="110">
        <f t="shared" si="2"/>
        <v>0</v>
      </c>
      <c r="O14" s="110">
        <f t="shared" si="0"/>
        <v>2</v>
      </c>
    </row>
    <row r="15" spans="1:15" ht="14.25" thickTop="1">
      <c r="A15" s="23">
        <v>6</v>
      </c>
      <c r="B15" s="24" t="s">
        <v>54</v>
      </c>
      <c r="C15" s="25" t="s">
        <v>59</v>
      </c>
      <c r="D15" s="22" t="s">
        <v>60</v>
      </c>
      <c r="E15" s="93" t="s">
        <v>67</v>
      </c>
      <c r="F15" s="93"/>
      <c r="G15" s="94" t="s">
        <v>68</v>
      </c>
      <c r="H15" s="95"/>
      <c r="I15" s="96"/>
      <c r="J15" s="97"/>
      <c r="K15" s="98"/>
      <c r="L15" s="170"/>
      <c r="M15" s="110" t="str">
        <f t="shared" si="1"/>
        <v>幸島　渉</v>
      </c>
      <c r="N15" s="110">
        <f t="shared" si="2"/>
        <v>0</v>
      </c>
      <c r="O15" s="110">
        <f t="shared" si="0"/>
        <v>1</v>
      </c>
    </row>
    <row r="16" spans="1:15" ht="13.5">
      <c r="A16" s="32">
        <v>7</v>
      </c>
      <c r="B16" s="5"/>
      <c r="C16" s="6"/>
      <c r="D16" s="33"/>
      <c r="E16" s="82"/>
      <c r="F16" s="82"/>
      <c r="G16" s="92"/>
      <c r="H16" s="91"/>
      <c r="I16" s="90"/>
      <c r="J16" s="89"/>
      <c r="K16" s="88"/>
      <c r="L16" s="170"/>
      <c r="M16" s="110">
        <f t="shared" si="1"/>
      </c>
      <c r="N16" s="110">
        <f t="shared" si="2"/>
      </c>
      <c r="O16" s="110">
        <f t="shared" si="0"/>
      </c>
    </row>
    <row r="17" spans="1:15" ht="13.5">
      <c r="A17" s="32">
        <v>8</v>
      </c>
      <c r="B17" s="5"/>
      <c r="C17" s="6"/>
      <c r="D17" s="33"/>
      <c r="E17" s="82"/>
      <c r="F17" s="82"/>
      <c r="G17" s="92"/>
      <c r="H17" s="91"/>
      <c r="I17" s="90"/>
      <c r="J17" s="89"/>
      <c r="K17" s="88"/>
      <c r="L17" s="170"/>
      <c r="M17" s="110">
        <f t="shared" si="1"/>
      </c>
      <c r="N17" s="110">
        <f t="shared" si="2"/>
      </c>
      <c r="O17" s="110">
        <f t="shared" si="0"/>
      </c>
    </row>
    <row r="18" spans="1:15" ht="13.5">
      <c r="A18" s="32">
        <v>9</v>
      </c>
      <c r="B18" s="5"/>
      <c r="C18" s="6"/>
      <c r="D18" s="33"/>
      <c r="E18" s="82"/>
      <c r="F18" s="82"/>
      <c r="G18" s="92"/>
      <c r="H18" s="91"/>
      <c r="I18" s="90"/>
      <c r="J18" s="89"/>
      <c r="K18" s="88"/>
      <c r="L18" s="170"/>
      <c r="M18" s="110">
        <f t="shared" si="1"/>
      </c>
      <c r="N18" s="110">
        <f t="shared" si="2"/>
      </c>
      <c r="O18" s="110">
        <f t="shared" si="0"/>
      </c>
    </row>
    <row r="19" spans="1:15" ht="14.25" thickBot="1">
      <c r="A19" s="34">
        <v>10</v>
      </c>
      <c r="B19" s="27"/>
      <c r="C19" s="28"/>
      <c r="D19" s="35"/>
      <c r="E19" s="99"/>
      <c r="F19" s="99"/>
      <c r="G19" s="100"/>
      <c r="H19" s="101"/>
      <c r="I19" s="102"/>
      <c r="J19" s="103"/>
      <c r="K19" s="104"/>
      <c r="L19" s="170"/>
      <c r="M19" s="110">
        <f t="shared" si="1"/>
      </c>
      <c r="N19" s="110">
        <f t="shared" si="2"/>
      </c>
      <c r="O19" s="110">
        <f t="shared" si="0"/>
      </c>
    </row>
    <row r="20" spans="1:15" ht="14.25" thickTop="1">
      <c r="A20" s="23">
        <v>11</v>
      </c>
      <c r="B20" s="24"/>
      <c r="C20" s="25"/>
      <c r="D20" s="22"/>
      <c r="E20" s="93"/>
      <c r="F20" s="93"/>
      <c r="G20" s="94"/>
      <c r="H20" s="95"/>
      <c r="I20" s="96"/>
      <c r="J20" s="97"/>
      <c r="K20" s="98"/>
      <c r="L20" s="170"/>
      <c r="M20" s="110">
        <f t="shared" si="1"/>
      </c>
      <c r="N20" s="110">
        <f t="shared" si="2"/>
      </c>
      <c r="O20" s="110">
        <f t="shared" si="0"/>
      </c>
    </row>
    <row r="21" spans="1:15" ht="13.5">
      <c r="A21" s="32">
        <v>12</v>
      </c>
      <c r="B21" s="5"/>
      <c r="C21" s="6"/>
      <c r="D21" s="33"/>
      <c r="E21" s="82"/>
      <c r="F21" s="82"/>
      <c r="G21" s="92"/>
      <c r="H21" s="91"/>
      <c r="I21" s="90"/>
      <c r="J21" s="89"/>
      <c r="K21" s="88"/>
      <c r="L21" s="170"/>
      <c r="M21" s="110">
        <f t="shared" si="1"/>
      </c>
      <c r="N21" s="110">
        <f t="shared" si="2"/>
      </c>
      <c r="O21" s="110">
        <f t="shared" si="0"/>
      </c>
    </row>
    <row r="22" spans="1:15" ht="13.5">
      <c r="A22" s="32">
        <v>13</v>
      </c>
      <c r="B22" s="5"/>
      <c r="C22" s="6"/>
      <c r="D22" s="33"/>
      <c r="E22" s="82"/>
      <c r="F22" s="82"/>
      <c r="G22" s="92"/>
      <c r="H22" s="91"/>
      <c r="I22" s="90"/>
      <c r="J22" s="89"/>
      <c r="K22" s="88"/>
      <c r="L22" s="170"/>
      <c r="M22" s="110">
        <f t="shared" si="1"/>
      </c>
      <c r="N22" s="110">
        <f t="shared" si="2"/>
      </c>
      <c r="O22" s="110">
        <f t="shared" si="0"/>
      </c>
    </row>
    <row r="23" spans="1:15" ht="13.5">
      <c r="A23" s="32">
        <v>14</v>
      </c>
      <c r="B23" s="5"/>
      <c r="C23" s="6"/>
      <c r="D23" s="33"/>
      <c r="E23" s="82"/>
      <c r="F23" s="82"/>
      <c r="G23" s="92"/>
      <c r="H23" s="91"/>
      <c r="I23" s="90"/>
      <c r="J23" s="89"/>
      <c r="K23" s="88"/>
      <c r="L23" s="170"/>
      <c r="M23" s="110">
        <f t="shared" si="1"/>
      </c>
      <c r="N23" s="110">
        <f t="shared" si="2"/>
      </c>
      <c r="O23" s="110">
        <f t="shared" si="0"/>
      </c>
    </row>
    <row r="24" spans="1:15" ht="14.25" thickBot="1">
      <c r="A24" s="34">
        <v>15</v>
      </c>
      <c r="B24" s="27"/>
      <c r="C24" s="28"/>
      <c r="D24" s="35"/>
      <c r="E24" s="99"/>
      <c r="F24" s="99"/>
      <c r="G24" s="100"/>
      <c r="H24" s="101"/>
      <c r="I24" s="102"/>
      <c r="J24" s="103"/>
      <c r="K24" s="104"/>
      <c r="L24" s="170"/>
      <c r="M24" s="110">
        <f t="shared" si="1"/>
      </c>
      <c r="N24" s="110">
        <f t="shared" si="2"/>
      </c>
      <c r="O24" s="110">
        <f t="shared" si="0"/>
      </c>
    </row>
    <row r="25" spans="1:15" ht="14.25" thickTop="1">
      <c r="A25" s="23">
        <v>16</v>
      </c>
      <c r="B25" s="24"/>
      <c r="C25" s="25"/>
      <c r="D25" s="22"/>
      <c r="E25" s="93"/>
      <c r="F25" s="93"/>
      <c r="G25" s="94"/>
      <c r="H25" s="95"/>
      <c r="I25" s="96"/>
      <c r="J25" s="97"/>
      <c r="K25" s="98"/>
      <c r="L25" s="170"/>
      <c r="M25" s="110">
        <f t="shared" si="1"/>
      </c>
      <c r="N25" s="110">
        <f t="shared" si="2"/>
      </c>
      <c r="O25" s="110">
        <f t="shared" si="0"/>
      </c>
    </row>
    <row r="26" spans="1:15" ht="13.5">
      <c r="A26" s="32">
        <v>17</v>
      </c>
      <c r="B26" s="5"/>
      <c r="C26" s="6"/>
      <c r="D26" s="33"/>
      <c r="E26" s="82"/>
      <c r="F26" s="82"/>
      <c r="G26" s="92"/>
      <c r="H26" s="91"/>
      <c r="I26" s="90"/>
      <c r="J26" s="89"/>
      <c r="K26" s="88"/>
      <c r="L26" s="170"/>
      <c r="M26" s="110">
        <f t="shared" si="1"/>
      </c>
      <c r="N26" s="110">
        <f t="shared" si="2"/>
      </c>
      <c r="O26" s="110">
        <f t="shared" si="0"/>
      </c>
    </row>
    <row r="27" spans="1:15" ht="13.5">
      <c r="A27" s="32">
        <v>18</v>
      </c>
      <c r="B27" s="5"/>
      <c r="C27" s="6"/>
      <c r="D27" s="33"/>
      <c r="E27" s="82"/>
      <c r="F27" s="82"/>
      <c r="G27" s="92"/>
      <c r="H27" s="91"/>
      <c r="I27" s="90"/>
      <c r="J27" s="89"/>
      <c r="K27" s="88"/>
      <c r="L27" s="170"/>
      <c r="M27" s="110">
        <f t="shared" si="1"/>
      </c>
      <c r="N27" s="110">
        <f t="shared" si="2"/>
      </c>
      <c r="O27" s="110">
        <f t="shared" si="0"/>
      </c>
    </row>
    <row r="28" spans="1:15" ht="13.5">
      <c r="A28" s="32">
        <v>19</v>
      </c>
      <c r="B28" s="5"/>
      <c r="C28" s="6"/>
      <c r="D28" s="33"/>
      <c r="E28" s="82"/>
      <c r="F28" s="82"/>
      <c r="G28" s="92"/>
      <c r="H28" s="91"/>
      <c r="I28" s="90"/>
      <c r="J28" s="89"/>
      <c r="K28" s="88"/>
      <c r="L28" s="170"/>
      <c r="M28" s="110">
        <f t="shared" si="1"/>
      </c>
      <c r="N28" s="110">
        <f t="shared" si="2"/>
      </c>
      <c r="O28" s="110">
        <f t="shared" si="0"/>
      </c>
    </row>
    <row r="29" spans="1:15" ht="14.25" thickBot="1">
      <c r="A29" s="34">
        <v>20</v>
      </c>
      <c r="B29" s="27"/>
      <c r="C29" s="28"/>
      <c r="D29" s="35"/>
      <c r="E29" s="99"/>
      <c r="F29" s="99"/>
      <c r="G29" s="100"/>
      <c r="H29" s="101"/>
      <c r="I29" s="102"/>
      <c r="J29" s="103"/>
      <c r="K29" s="104"/>
      <c r="L29" s="170"/>
      <c r="M29" s="110">
        <f t="shared" si="1"/>
      </c>
      <c r="N29" s="110">
        <f t="shared" si="2"/>
      </c>
      <c r="O29" s="110">
        <f t="shared" si="0"/>
      </c>
    </row>
    <row r="30" spans="1:15" ht="14.25" thickTop="1">
      <c r="A30" s="23">
        <v>21</v>
      </c>
      <c r="B30" s="24"/>
      <c r="C30" s="25"/>
      <c r="D30" s="22"/>
      <c r="E30" s="93"/>
      <c r="F30" s="93"/>
      <c r="G30" s="94"/>
      <c r="H30" s="95"/>
      <c r="I30" s="96"/>
      <c r="J30" s="97"/>
      <c r="K30" s="98"/>
      <c r="L30" s="170"/>
      <c r="M30" s="110">
        <f t="shared" si="1"/>
      </c>
      <c r="N30" s="110">
        <f t="shared" si="2"/>
      </c>
      <c r="O30" s="110">
        <f t="shared" si="0"/>
      </c>
    </row>
    <row r="31" spans="1:15" ht="13.5">
      <c r="A31" s="32">
        <v>22</v>
      </c>
      <c r="B31" s="5"/>
      <c r="C31" s="6"/>
      <c r="D31" s="33"/>
      <c r="E31" s="82"/>
      <c r="F31" s="82"/>
      <c r="G31" s="92"/>
      <c r="H31" s="91"/>
      <c r="I31" s="90"/>
      <c r="J31" s="89"/>
      <c r="K31" s="88"/>
      <c r="L31" s="170"/>
      <c r="M31" s="110">
        <f t="shared" si="1"/>
      </c>
      <c r="N31" s="110">
        <f t="shared" si="2"/>
      </c>
      <c r="O31" s="110">
        <f t="shared" si="0"/>
      </c>
    </row>
    <row r="32" spans="1:15" ht="13.5">
      <c r="A32" s="32">
        <v>23</v>
      </c>
      <c r="B32" s="5"/>
      <c r="C32" s="6"/>
      <c r="D32" s="33"/>
      <c r="E32" s="82"/>
      <c r="F32" s="82"/>
      <c r="G32" s="92"/>
      <c r="H32" s="91"/>
      <c r="I32" s="90"/>
      <c r="J32" s="89"/>
      <c r="K32" s="88"/>
      <c r="L32" s="170"/>
      <c r="M32" s="110">
        <f t="shared" si="1"/>
      </c>
      <c r="N32" s="110">
        <f t="shared" si="2"/>
      </c>
      <c r="O32" s="110">
        <f t="shared" si="0"/>
      </c>
    </row>
    <row r="33" spans="1:15" ht="13.5">
      <c r="A33" s="32">
        <v>24</v>
      </c>
      <c r="B33" s="5"/>
      <c r="C33" s="6"/>
      <c r="D33" s="33"/>
      <c r="E33" s="82"/>
      <c r="F33" s="82"/>
      <c r="G33" s="92"/>
      <c r="H33" s="91"/>
      <c r="I33" s="90"/>
      <c r="J33" s="89"/>
      <c r="K33" s="88"/>
      <c r="L33" s="170"/>
      <c r="M33" s="110">
        <f t="shared" si="1"/>
      </c>
      <c r="N33" s="110">
        <f t="shared" si="2"/>
      </c>
      <c r="O33" s="110">
        <f t="shared" si="0"/>
      </c>
    </row>
    <row r="34" spans="1:15" ht="14.25" thickBot="1">
      <c r="A34" s="34">
        <v>25</v>
      </c>
      <c r="B34" s="27"/>
      <c r="C34" s="28"/>
      <c r="D34" s="35"/>
      <c r="E34" s="99"/>
      <c r="F34" s="99"/>
      <c r="G34" s="100"/>
      <c r="H34" s="101"/>
      <c r="I34" s="102"/>
      <c r="J34" s="103"/>
      <c r="K34" s="104"/>
      <c r="L34" s="170"/>
      <c r="M34" s="110">
        <f t="shared" si="1"/>
      </c>
      <c r="N34" s="110">
        <f t="shared" si="2"/>
      </c>
      <c r="O34" s="110">
        <f t="shared" si="0"/>
      </c>
    </row>
    <row r="35" spans="1:15" ht="14.25" thickTop="1">
      <c r="A35" s="23">
        <v>26</v>
      </c>
      <c r="B35" s="24"/>
      <c r="C35" s="25"/>
      <c r="D35" s="22"/>
      <c r="E35" s="93"/>
      <c r="F35" s="93"/>
      <c r="G35" s="94"/>
      <c r="H35" s="95"/>
      <c r="I35" s="96"/>
      <c r="J35" s="97"/>
      <c r="K35" s="98"/>
      <c r="L35" s="170"/>
      <c r="M35" s="110">
        <f t="shared" si="1"/>
      </c>
      <c r="N35" s="110">
        <f t="shared" si="2"/>
      </c>
      <c r="O35" s="110">
        <f t="shared" si="0"/>
      </c>
    </row>
    <row r="36" spans="1:15" ht="13.5">
      <c r="A36" s="32">
        <v>27</v>
      </c>
      <c r="B36" s="5"/>
      <c r="C36" s="6"/>
      <c r="D36" s="33"/>
      <c r="E36" s="82"/>
      <c r="F36" s="82"/>
      <c r="G36" s="92"/>
      <c r="H36" s="91"/>
      <c r="I36" s="90"/>
      <c r="J36" s="89"/>
      <c r="K36" s="88"/>
      <c r="L36" s="170"/>
      <c r="M36" s="110">
        <f t="shared" si="1"/>
      </c>
      <c r="N36" s="110">
        <f t="shared" si="2"/>
      </c>
      <c r="O36" s="110">
        <f t="shared" si="0"/>
      </c>
    </row>
    <row r="37" spans="1:15" ht="13.5">
      <c r="A37" s="32">
        <v>28</v>
      </c>
      <c r="B37" s="5"/>
      <c r="C37" s="6"/>
      <c r="D37" s="33"/>
      <c r="E37" s="82"/>
      <c r="F37" s="82"/>
      <c r="G37" s="92"/>
      <c r="H37" s="91"/>
      <c r="I37" s="90"/>
      <c r="J37" s="89"/>
      <c r="K37" s="88"/>
      <c r="L37" s="170"/>
      <c r="M37" s="110">
        <f t="shared" si="1"/>
      </c>
      <c r="N37" s="110">
        <f t="shared" si="2"/>
      </c>
      <c r="O37" s="110">
        <f t="shared" si="0"/>
      </c>
    </row>
    <row r="38" spans="1:15" ht="13.5">
      <c r="A38" s="32">
        <v>29</v>
      </c>
      <c r="B38" s="5"/>
      <c r="C38" s="6"/>
      <c r="D38" s="33"/>
      <c r="E38" s="82"/>
      <c r="F38" s="82"/>
      <c r="G38" s="92"/>
      <c r="H38" s="91"/>
      <c r="I38" s="90"/>
      <c r="J38" s="89"/>
      <c r="K38" s="88"/>
      <c r="L38" s="170"/>
      <c r="M38" s="110">
        <f t="shared" si="1"/>
      </c>
      <c r="N38" s="110">
        <f t="shared" si="2"/>
      </c>
      <c r="O38" s="110">
        <f t="shared" si="0"/>
      </c>
    </row>
    <row r="39" spans="1:15" ht="14.25" thickBot="1">
      <c r="A39" s="34">
        <v>30</v>
      </c>
      <c r="B39" s="27"/>
      <c r="C39" s="28"/>
      <c r="D39" s="35"/>
      <c r="E39" s="99"/>
      <c r="F39" s="99"/>
      <c r="G39" s="100"/>
      <c r="H39" s="101"/>
      <c r="I39" s="102"/>
      <c r="J39" s="103"/>
      <c r="K39" s="104"/>
      <c r="L39" s="170"/>
      <c r="M39" s="110">
        <f t="shared" si="1"/>
      </c>
      <c r="N39" s="110">
        <f t="shared" si="2"/>
      </c>
      <c r="O39" s="110">
        <f t="shared" si="0"/>
      </c>
    </row>
    <row r="40" spans="1:15" ht="14.25" thickTop="1">
      <c r="A40" s="23">
        <v>31</v>
      </c>
      <c r="B40" s="24"/>
      <c r="C40" s="25"/>
      <c r="D40" s="22"/>
      <c r="E40" s="93"/>
      <c r="F40" s="93"/>
      <c r="G40" s="94"/>
      <c r="H40" s="95"/>
      <c r="I40" s="96"/>
      <c r="J40" s="97"/>
      <c r="K40" s="98"/>
      <c r="L40" s="170"/>
      <c r="M40" s="110">
        <f t="shared" si="1"/>
      </c>
      <c r="N40" s="110">
        <f t="shared" si="2"/>
      </c>
      <c r="O40" s="110">
        <f t="shared" si="0"/>
      </c>
    </row>
    <row r="41" spans="1:15" ht="13.5">
      <c r="A41" s="32">
        <v>32</v>
      </c>
      <c r="B41" s="5"/>
      <c r="C41" s="6"/>
      <c r="D41" s="33"/>
      <c r="E41" s="82"/>
      <c r="F41" s="82"/>
      <c r="G41" s="92"/>
      <c r="H41" s="91"/>
      <c r="I41" s="90"/>
      <c r="J41" s="89"/>
      <c r="K41" s="88"/>
      <c r="L41" s="170"/>
      <c r="M41" s="110">
        <f t="shared" si="1"/>
      </c>
      <c r="N41" s="110">
        <f t="shared" si="2"/>
      </c>
      <c r="O41" s="110">
        <f t="shared" si="0"/>
      </c>
    </row>
    <row r="42" spans="1:15" ht="13.5">
      <c r="A42" s="32">
        <v>33</v>
      </c>
      <c r="B42" s="5"/>
      <c r="C42" s="6"/>
      <c r="D42" s="33"/>
      <c r="E42" s="82"/>
      <c r="F42" s="82"/>
      <c r="G42" s="92"/>
      <c r="H42" s="91"/>
      <c r="I42" s="90"/>
      <c r="J42" s="89"/>
      <c r="K42" s="88"/>
      <c r="L42" s="170"/>
      <c r="M42" s="110">
        <f t="shared" si="1"/>
      </c>
      <c r="N42" s="110">
        <f t="shared" si="2"/>
      </c>
      <c r="O42" s="110">
        <f t="shared" si="0"/>
      </c>
    </row>
    <row r="43" spans="1:15" ht="13.5">
      <c r="A43" s="32">
        <v>34</v>
      </c>
      <c r="B43" s="5"/>
      <c r="C43" s="6"/>
      <c r="D43" s="33"/>
      <c r="E43" s="82"/>
      <c r="F43" s="82"/>
      <c r="G43" s="92"/>
      <c r="H43" s="91"/>
      <c r="I43" s="90"/>
      <c r="J43" s="89"/>
      <c r="K43" s="88"/>
      <c r="L43" s="170"/>
      <c r="M43" s="110">
        <f t="shared" si="1"/>
      </c>
      <c r="N43" s="110">
        <f t="shared" si="2"/>
      </c>
      <c r="O43" s="110">
        <f t="shared" si="0"/>
      </c>
    </row>
    <row r="44" spans="1:15" ht="14.25" thickBot="1">
      <c r="A44" s="34">
        <v>35</v>
      </c>
      <c r="B44" s="27"/>
      <c r="C44" s="28"/>
      <c r="D44" s="35"/>
      <c r="E44" s="99"/>
      <c r="F44" s="99"/>
      <c r="G44" s="100"/>
      <c r="H44" s="101"/>
      <c r="I44" s="102"/>
      <c r="J44" s="103"/>
      <c r="K44" s="104"/>
      <c r="L44" s="170"/>
      <c r="M44" s="110">
        <f t="shared" si="1"/>
      </c>
      <c r="N44" s="110">
        <f t="shared" si="2"/>
      </c>
      <c r="O44" s="110">
        <f t="shared" si="0"/>
      </c>
    </row>
    <row r="45" spans="1:15" ht="14.25" thickTop="1">
      <c r="A45" s="23">
        <v>36</v>
      </c>
      <c r="B45" s="24"/>
      <c r="C45" s="25"/>
      <c r="D45" s="22"/>
      <c r="E45" s="93"/>
      <c r="F45" s="93"/>
      <c r="G45" s="94"/>
      <c r="H45" s="95"/>
      <c r="I45" s="96"/>
      <c r="J45" s="97"/>
      <c r="K45" s="98"/>
      <c r="L45" s="170"/>
      <c r="M45" s="110">
        <f t="shared" si="1"/>
      </c>
      <c r="N45" s="110">
        <f t="shared" si="2"/>
      </c>
      <c r="O45" s="110">
        <f t="shared" si="0"/>
      </c>
    </row>
    <row r="46" spans="1:15" ht="13.5">
      <c r="A46" s="32">
        <v>37</v>
      </c>
      <c r="B46" s="5"/>
      <c r="C46" s="6"/>
      <c r="D46" s="33"/>
      <c r="E46" s="82"/>
      <c r="F46" s="82"/>
      <c r="G46" s="92"/>
      <c r="H46" s="91"/>
      <c r="I46" s="90"/>
      <c r="J46" s="89"/>
      <c r="K46" s="88"/>
      <c r="L46" s="170"/>
      <c r="M46" s="110">
        <f t="shared" si="1"/>
      </c>
      <c r="N46" s="110">
        <f t="shared" si="2"/>
      </c>
      <c r="O46" s="110">
        <f t="shared" si="0"/>
      </c>
    </row>
    <row r="47" spans="1:15" ht="13.5">
      <c r="A47" s="32">
        <v>38</v>
      </c>
      <c r="B47" s="5"/>
      <c r="C47" s="6"/>
      <c r="D47" s="33"/>
      <c r="E47" s="82"/>
      <c r="F47" s="82"/>
      <c r="G47" s="92"/>
      <c r="H47" s="91"/>
      <c r="I47" s="90"/>
      <c r="J47" s="89"/>
      <c r="K47" s="88"/>
      <c r="L47" s="170"/>
      <c r="M47" s="110">
        <f t="shared" si="1"/>
      </c>
      <c r="N47" s="110">
        <f t="shared" si="2"/>
      </c>
      <c r="O47" s="110">
        <f t="shared" si="0"/>
      </c>
    </row>
    <row r="48" spans="1:15" ht="13.5">
      <c r="A48" s="32">
        <v>39</v>
      </c>
      <c r="B48" s="5"/>
      <c r="C48" s="6"/>
      <c r="D48" s="33"/>
      <c r="E48" s="82"/>
      <c r="F48" s="82"/>
      <c r="G48" s="92"/>
      <c r="H48" s="91"/>
      <c r="I48" s="90"/>
      <c r="J48" s="89"/>
      <c r="K48" s="88"/>
      <c r="L48" s="170"/>
      <c r="M48" s="110">
        <f t="shared" si="1"/>
      </c>
      <c r="N48" s="110">
        <f t="shared" si="2"/>
      </c>
      <c r="O48" s="110">
        <f t="shared" si="0"/>
      </c>
    </row>
    <row r="49" spans="1:15" ht="14.25" thickBot="1">
      <c r="A49" s="34">
        <v>40</v>
      </c>
      <c r="B49" s="27"/>
      <c r="C49" s="28"/>
      <c r="D49" s="35"/>
      <c r="E49" s="99"/>
      <c r="F49" s="99"/>
      <c r="G49" s="100"/>
      <c r="H49" s="101"/>
      <c r="I49" s="102"/>
      <c r="J49" s="103"/>
      <c r="K49" s="104"/>
      <c r="L49" s="170"/>
      <c r="M49" s="110">
        <f t="shared" si="1"/>
      </c>
      <c r="N49" s="110">
        <f t="shared" si="2"/>
      </c>
      <c r="O49" s="110">
        <f t="shared" si="0"/>
      </c>
    </row>
    <row r="50" spans="1:15" ht="14.25" thickTop="1">
      <c r="A50" s="23">
        <v>41</v>
      </c>
      <c r="B50" s="24"/>
      <c r="C50" s="25"/>
      <c r="D50" s="22"/>
      <c r="E50" s="93"/>
      <c r="F50" s="93"/>
      <c r="G50" s="94"/>
      <c r="H50" s="95"/>
      <c r="I50" s="96"/>
      <c r="J50" s="97"/>
      <c r="K50" s="98"/>
      <c r="L50" s="170"/>
      <c r="M50" s="110">
        <f t="shared" si="1"/>
      </c>
      <c r="N50" s="110">
        <f t="shared" si="2"/>
      </c>
      <c r="O50" s="110">
        <f t="shared" si="0"/>
      </c>
    </row>
    <row r="51" spans="1:15" ht="13.5">
      <c r="A51" s="32">
        <v>42</v>
      </c>
      <c r="B51" s="5"/>
      <c r="C51" s="6"/>
      <c r="D51" s="33"/>
      <c r="E51" s="82"/>
      <c r="F51" s="82"/>
      <c r="G51" s="92"/>
      <c r="H51" s="91"/>
      <c r="I51" s="90"/>
      <c r="J51" s="89"/>
      <c r="K51" s="88"/>
      <c r="L51" s="170"/>
      <c r="M51" s="110">
        <f t="shared" si="1"/>
      </c>
      <c r="N51" s="110">
        <f t="shared" si="2"/>
      </c>
      <c r="O51" s="110">
        <f t="shared" si="0"/>
      </c>
    </row>
    <row r="52" spans="1:15" ht="13.5">
      <c r="A52" s="32">
        <v>43</v>
      </c>
      <c r="B52" s="5"/>
      <c r="C52" s="6"/>
      <c r="D52" s="33"/>
      <c r="E52" s="82"/>
      <c r="F52" s="82"/>
      <c r="G52" s="92"/>
      <c r="H52" s="91"/>
      <c r="I52" s="90"/>
      <c r="J52" s="89"/>
      <c r="K52" s="88"/>
      <c r="L52" s="170"/>
      <c r="M52" s="110">
        <f t="shared" si="1"/>
      </c>
      <c r="N52" s="110">
        <f t="shared" si="2"/>
      </c>
      <c r="O52" s="110">
        <f t="shared" si="0"/>
      </c>
    </row>
    <row r="53" spans="1:15" ht="13.5">
      <c r="A53" s="32">
        <v>44</v>
      </c>
      <c r="B53" s="5"/>
      <c r="C53" s="6"/>
      <c r="D53" s="33"/>
      <c r="E53" s="82"/>
      <c r="F53" s="82"/>
      <c r="G53" s="92"/>
      <c r="H53" s="91"/>
      <c r="I53" s="90"/>
      <c r="J53" s="89"/>
      <c r="K53" s="88"/>
      <c r="L53" s="170"/>
      <c r="M53" s="110">
        <f t="shared" si="1"/>
      </c>
      <c r="N53" s="110">
        <f t="shared" si="2"/>
      </c>
      <c r="O53" s="110">
        <f t="shared" si="0"/>
      </c>
    </row>
    <row r="54" spans="1:15" ht="14.25" thickBot="1">
      <c r="A54" s="34">
        <v>45</v>
      </c>
      <c r="B54" s="27"/>
      <c r="C54" s="28"/>
      <c r="D54" s="35"/>
      <c r="E54" s="99"/>
      <c r="F54" s="99"/>
      <c r="G54" s="100"/>
      <c r="H54" s="101"/>
      <c r="I54" s="102"/>
      <c r="J54" s="103"/>
      <c r="K54" s="104"/>
      <c r="L54" s="170"/>
      <c r="M54" s="110">
        <f t="shared" si="1"/>
      </c>
      <c r="N54" s="110">
        <f t="shared" si="2"/>
      </c>
      <c r="O54" s="110">
        <f t="shared" si="0"/>
      </c>
    </row>
    <row r="55" spans="1:15" ht="14.25" thickTop="1">
      <c r="A55" s="23">
        <v>46</v>
      </c>
      <c r="B55" s="24"/>
      <c r="C55" s="25"/>
      <c r="D55" s="22"/>
      <c r="E55" s="93"/>
      <c r="F55" s="93"/>
      <c r="G55" s="94"/>
      <c r="H55" s="95"/>
      <c r="I55" s="96"/>
      <c r="J55" s="97"/>
      <c r="K55" s="98"/>
      <c r="L55" s="170"/>
      <c r="M55" s="110">
        <f t="shared" si="1"/>
      </c>
      <c r="N55" s="110">
        <f t="shared" si="2"/>
      </c>
      <c r="O55" s="110">
        <f t="shared" si="0"/>
      </c>
    </row>
    <row r="56" spans="1:15" ht="13.5">
      <c r="A56" s="32">
        <v>47</v>
      </c>
      <c r="B56" s="5"/>
      <c r="C56" s="6"/>
      <c r="D56" s="33"/>
      <c r="E56" s="82"/>
      <c r="F56" s="82"/>
      <c r="G56" s="92"/>
      <c r="H56" s="91"/>
      <c r="I56" s="90"/>
      <c r="J56" s="89"/>
      <c r="K56" s="88"/>
      <c r="L56" s="170"/>
      <c r="M56" s="110">
        <f t="shared" si="1"/>
      </c>
      <c r="N56" s="110">
        <f t="shared" si="2"/>
      </c>
      <c r="O56" s="110">
        <f t="shared" si="0"/>
      </c>
    </row>
    <row r="57" spans="1:15" ht="13.5">
      <c r="A57" s="32">
        <v>48</v>
      </c>
      <c r="B57" s="5"/>
      <c r="C57" s="6"/>
      <c r="D57" s="33"/>
      <c r="E57" s="82"/>
      <c r="F57" s="82"/>
      <c r="G57" s="92"/>
      <c r="H57" s="91"/>
      <c r="I57" s="90"/>
      <c r="J57" s="89"/>
      <c r="K57" s="88"/>
      <c r="L57" s="170"/>
      <c r="M57" s="110">
        <f t="shared" si="1"/>
      </c>
      <c r="N57" s="110">
        <f t="shared" si="2"/>
      </c>
      <c r="O57" s="110">
        <f t="shared" si="0"/>
      </c>
    </row>
    <row r="58" spans="1:15" ht="13.5">
      <c r="A58" s="32">
        <v>49</v>
      </c>
      <c r="B58" s="5"/>
      <c r="C58" s="6"/>
      <c r="D58" s="33"/>
      <c r="E58" s="82"/>
      <c r="F58" s="82"/>
      <c r="G58" s="92"/>
      <c r="H58" s="91"/>
      <c r="I58" s="90"/>
      <c r="J58" s="89"/>
      <c r="K58" s="88"/>
      <c r="L58" s="170"/>
      <c r="M58" s="110">
        <f t="shared" si="1"/>
      </c>
      <c r="N58" s="110">
        <f t="shared" si="2"/>
      </c>
      <c r="O58" s="110">
        <f t="shared" si="0"/>
      </c>
    </row>
    <row r="59" spans="1:14" ht="14.25" thickBot="1">
      <c r="A59" s="19">
        <v>50</v>
      </c>
      <c r="B59" s="7"/>
      <c r="C59" s="8"/>
      <c r="D59" s="4"/>
      <c r="E59" s="117"/>
      <c r="F59" s="117"/>
      <c r="G59" s="118"/>
      <c r="H59" s="119"/>
      <c r="I59" s="120"/>
      <c r="J59" s="121"/>
      <c r="K59" s="122"/>
      <c r="L59" s="170"/>
      <c r="M59" s="110">
        <f t="shared" si="1"/>
      </c>
      <c r="N59" s="110">
        <f t="shared" si="2"/>
      </c>
    </row>
    <row r="60" spans="1:12" ht="15" customHeight="1">
      <c r="A60" s="455" t="s">
        <v>43</v>
      </c>
      <c r="B60" s="456">
        <f>COUNTIF($D$10:$D$59,"男")</f>
        <v>2</v>
      </c>
      <c r="C60" s="326">
        <f>COUNTIF($D$10:$D$59,"女")</f>
        <v>3</v>
      </c>
      <c r="D60" s="115" t="s">
        <v>71</v>
      </c>
      <c r="E60" s="116">
        <f aca="true" t="shared" si="3" ref="E60:K60">COUNTIF(E$10:E$59,"第１希望")</f>
        <v>1</v>
      </c>
      <c r="F60" s="116">
        <f t="shared" si="3"/>
        <v>1</v>
      </c>
      <c r="G60" s="116">
        <f t="shared" si="3"/>
        <v>1</v>
      </c>
      <c r="H60" s="116">
        <f t="shared" si="3"/>
        <v>1</v>
      </c>
      <c r="I60" s="116">
        <f t="shared" si="3"/>
        <v>0</v>
      </c>
      <c r="J60" s="116">
        <f t="shared" si="3"/>
        <v>1</v>
      </c>
      <c r="K60" s="116">
        <f t="shared" si="3"/>
        <v>0</v>
      </c>
      <c r="L60" s="87"/>
    </row>
    <row r="61" spans="1:12" ht="15" customHeight="1">
      <c r="A61" s="455"/>
      <c r="B61" s="456"/>
      <c r="C61" s="457"/>
      <c r="D61" s="113" t="s">
        <v>72</v>
      </c>
      <c r="E61" s="112">
        <f aca="true" t="shared" si="4" ref="E61:K61">COUNTIF(E$10:E$59,"第２希望")</f>
        <v>0</v>
      </c>
      <c r="F61" s="112">
        <f t="shared" si="4"/>
        <v>0</v>
      </c>
      <c r="G61" s="112">
        <f t="shared" si="4"/>
        <v>2</v>
      </c>
      <c r="H61" s="112">
        <f t="shared" si="4"/>
        <v>0</v>
      </c>
      <c r="I61" s="112">
        <f t="shared" si="4"/>
        <v>2</v>
      </c>
      <c r="J61" s="112">
        <f t="shared" si="4"/>
        <v>0</v>
      </c>
      <c r="K61" s="112">
        <f t="shared" si="4"/>
        <v>1</v>
      </c>
      <c r="L61" s="87"/>
    </row>
    <row r="62" spans="1:16" s="18" customFormat="1" ht="15" customHeight="1" thickBot="1">
      <c r="A62" s="323"/>
      <c r="B62" s="325"/>
      <c r="C62" s="327"/>
      <c r="D62" s="114" t="s">
        <v>73</v>
      </c>
      <c r="E62" s="112">
        <f aca="true" t="shared" si="5" ref="E62:K62">COUNTIF(E$10:E$59,"第３希望")</f>
        <v>0</v>
      </c>
      <c r="F62" s="112">
        <f t="shared" si="5"/>
        <v>0</v>
      </c>
      <c r="G62" s="112">
        <f t="shared" si="5"/>
        <v>0</v>
      </c>
      <c r="H62" s="112">
        <f t="shared" si="5"/>
        <v>0</v>
      </c>
      <c r="I62" s="112">
        <f t="shared" si="5"/>
        <v>0</v>
      </c>
      <c r="J62" s="112">
        <f t="shared" si="5"/>
        <v>0</v>
      </c>
      <c r="K62" s="112">
        <f t="shared" si="5"/>
        <v>0</v>
      </c>
      <c r="L62" s="42"/>
      <c r="M62" s="166"/>
      <c r="N62" s="166"/>
      <c r="O62" s="166"/>
      <c r="P62" s="166"/>
    </row>
  </sheetData>
  <sheetProtection/>
  <protectedRanges>
    <protectedRange sqref="N2:O2 C4:L4" name="範囲1"/>
  </protectedRanges>
  <mergeCells count="20">
    <mergeCell ref="J7:J8"/>
    <mergeCell ref="K7:K8"/>
    <mergeCell ref="B2:J2"/>
    <mergeCell ref="A4:B4"/>
    <mergeCell ref="C4:G4"/>
    <mergeCell ref="A6:A8"/>
    <mergeCell ref="B6:B8"/>
    <mergeCell ref="C6:C8"/>
    <mergeCell ref="D6:D8"/>
    <mergeCell ref="E6:K6"/>
    <mergeCell ref="A60:A62"/>
    <mergeCell ref="B60:B62"/>
    <mergeCell ref="C60:C62"/>
    <mergeCell ref="M6:M8"/>
    <mergeCell ref="N6:N8"/>
    <mergeCell ref="O6:O8"/>
    <mergeCell ref="E7:F7"/>
    <mergeCell ref="G7:G8"/>
    <mergeCell ref="H7:H8"/>
    <mergeCell ref="I7:I8"/>
  </mergeCells>
  <dataValidations count="3">
    <dataValidation type="list" allowBlank="1" showInputMessage="1" showErrorMessage="1" sqref="E10:K59">
      <formula1>"第１希望,第２希望,第３希望"</formula1>
    </dataValidation>
    <dataValidation type="list" allowBlank="1" showInputMessage="1" showErrorMessage="1" sqref="D10:D59">
      <formula1>"男,女"</formula1>
    </dataValidation>
    <dataValidation type="list" allowBlank="1" showInputMessage="1" showErrorMessage="1" sqref="L10:L61">
      <formula1>"○"</formula1>
    </dataValidation>
  </dataValidations>
  <printOptions/>
  <pageMargins left="0.7086614173228347" right="0.7086614173228347" top="0.31" bottom="0.19" header="0.3149606299212598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60"/>
  <sheetViews>
    <sheetView showZeros="0" view="pageBreakPreview" zoomScaleNormal="11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0" sqref="N10"/>
    </sheetView>
  </sheetViews>
  <sheetFormatPr defaultColWidth="9.140625" defaultRowHeight="15"/>
  <cols>
    <col min="1" max="1" width="5.28125" style="18" bestFit="1" customWidth="1"/>
    <col min="2" max="2" width="11.140625" style="18" customWidth="1"/>
    <col min="3" max="4" width="6.7109375" style="0" customWidth="1"/>
    <col min="5" max="5" width="6.8515625" style="0" customWidth="1"/>
    <col min="6" max="12" width="5.28125" style="0" customWidth="1"/>
    <col min="13" max="13" width="1.1484375" style="13" customWidth="1"/>
    <col min="14" max="16" width="6.421875" style="13" customWidth="1"/>
    <col min="17" max="17" width="6.421875" style="0" customWidth="1"/>
    <col min="18" max="18" width="0.42578125" style="177" customWidth="1"/>
    <col min="19" max="19" width="11.7109375" style="0" hidden="1" customWidth="1"/>
    <col min="20" max="20" width="9.421875" style="0" hidden="1" customWidth="1"/>
  </cols>
  <sheetData>
    <row r="1" spans="1:21" s="1" customFormat="1" ht="13.5" customHeight="1">
      <c r="A1" s="36" t="s">
        <v>65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1"/>
      <c r="M1" s="31"/>
      <c r="N1" s="31"/>
      <c r="O1" s="31"/>
      <c r="P1" s="31"/>
      <c r="Q1" s="17"/>
      <c r="R1" s="271"/>
      <c r="S1" s="17"/>
      <c r="T1" s="17"/>
      <c r="U1" s="16"/>
    </row>
    <row r="2" spans="1:20" s="1" customFormat="1" ht="21" customHeight="1">
      <c r="A2" s="37"/>
      <c r="B2" s="37"/>
      <c r="C2" s="341" t="s">
        <v>64</v>
      </c>
      <c r="D2" s="341"/>
      <c r="E2" s="341"/>
      <c r="F2" s="341"/>
      <c r="G2" s="341"/>
      <c r="H2" s="341"/>
      <c r="I2" s="341"/>
      <c r="J2" s="341"/>
      <c r="K2" s="341"/>
      <c r="L2" s="31"/>
      <c r="M2" s="31"/>
      <c r="N2" s="31"/>
      <c r="O2" s="31"/>
      <c r="P2" s="31"/>
      <c r="Q2" s="17"/>
      <c r="R2" s="271"/>
      <c r="S2" s="17"/>
      <c r="T2" s="17"/>
    </row>
    <row r="3" spans="1:20" s="1" customFormat="1" ht="3.75" customHeight="1" thickBot="1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R3" s="174"/>
      <c r="S3" s="17"/>
      <c r="T3" s="2"/>
    </row>
    <row r="4" spans="1:20" s="1" customFormat="1" ht="36" customHeight="1" thickBot="1">
      <c r="A4" s="328" t="s">
        <v>63</v>
      </c>
      <c r="B4" s="329"/>
      <c r="C4" s="329"/>
      <c r="D4" s="330">
        <f>'様式①_生徒申込み'!$C$4</f>
        <v>0</v>
      </c>
      <c r="E4" s="331"/>
      <c r="F4" s="331"/>
      <c r="G4" s="331"/>
      <c r="H4" s="332"/>
      <c r="I4" s="40" t="s">
        <v>4</v>
      </c>
      <c r="J4" s="40"/>
      <c r="K4" s="41"/>
      <c r="L4" s="3"/>
      <c r="M4" s="3"/>
      <c r="N4" s="371" t="s">
        <v>106</v>
      </c>
      <c r="O4" s="372"/>
      <c r="P4" s="372"/>
      <c r="Q4" s="373"/>
      <c r="R4" s="272"/>
      <c r="S4" s="17"/>
      <c r="T4" s="2"/>
    </row>
    <row r="5" spans="2:19" ht="20.25" customHeight="1" thickBot="1">
      <c r="B5" s="459" t="s">
        <v>28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368" t="s">
        <v>94</v>
      </c>
      <c r="O5" s="369"/>
      <c r="P5" s="369"/>
      <c r="Q5" s="370"/>
      <c r="R5" s="273"/>
      <c r="S5" s="17"/>
    </row>
    <row r="6" spans="1:20" ht="13.5" customHeight="1">
      <c r="A6" s="333" t="s">
        <v>0</v>
      </c>
      <c r="B6" s="356" t="s">
        <v>74</v>
      </c>
      <c r="C6" s="336" t="s">
        <v>29</v>
      </c>
      <c r="D6" s="336" t="s">
        <v>1</v>
      </c>
      <c r="E6" s="336" t="s">
        <v>12</v>
      </c>
      <c r="F6" s="353" t="s">
        <v>80</v>
      </c>
      <c r="G6" s="354"/>
      <c r="H6" s="354"/>
      <c r="I6" s="354"/>
      <c r="J6" s="354"/>
      <c r="K6" s="354"/>
      <c r="L6" s="355"/>
      <c r="M6" s="14"/>
      <c r="N6" s="359" t="s">
        <v>98</v>
      </c>
      <c r="O6" s="365" t="s">
        <v>101</v>
      </c>
      <c r="P6" s="365" t="s">
        <v>100</v>
      </c>
      <c r="Q6" s="384"/>
      <c r="R6" s="274"/>
      <c r="S6" s="337" t="s">
        <v>5</v>
      </c>
      <c r="T6" s="337" t="s">
        <v>3</v>
      </c>
    </row>
    <row r="7" spans="1:20" ht="13.5">
      <c r="A7" s="334"/>
      <c r="B7" s="357"/>
      <c r="C7" s="337"/>
      <c r="D7" s="337"/>
      <c r="E7" s="337"/>
      <c r="F7" s="374" t="s">
        <v>37</v>
      </c>
      <c r="G7" s="375"/>
      <c r="H7" s="376" t="s">
        <v>40</v>
      </c>
      <c r="I7" s="363" t="s">
        <v>41</v>
      </c>
      <c r="J7" s="380" t="s">
        <v>32</v>
      </c>
      <c r="K7" s="378" t="s">
        <v>42</v>
      </c>
      <c r="L7" s="382" t="s">
        <v>36</v>
      </c>
      <c r="M7" s="14"/>
      <c r="N7" s="360"/>
      <c r="O7" s="366"/>
      <c r="P7" s="366"/>
      <c r="Q7" s="385"/>
      <c r="R7" s="274"/>
      <c r="S7" s="337"/>
      <c r="T7" s="337"/>
    </row>
    <row r="8" spans="1:20" ht="14.25" thickBot="1">
      <c r="A8" s="335"/>
      <c r="B8" s="358"/>
      <c r="C8" s="338"/>
      <c r="D8" s="338"/>
      <c r="E8" s="338"/>
      <c r="F8" s="136" t="s">
        <v>38</v>
      </c>
      <c r="G8" s="136" t="s">
        <v>39</v>
      </c>
      <c r="H8" s="377"/>
      <c r="I8" s="364"/>
      <c r="J8" s="381"/>
      <c r="K8" s="379"/>
      <c r="L8" s="383"/>
      <c r="M8" s="14"/>
      <c r="N8" s="361"/>
      <c r="O8" s="367"/>
      <c r="P8" s="367"/>
      <c r="Q8" s="386"/>
      <c r="R8" s="274"/>
      <c r="S8" s="338"/>
      <c r="T8" s="338"/>
    </row>
    <row r="9" spans="1:20" ht="15" thickBot="1" thickTop="1">
      <c r="A9" s="126" t="s">
        <v>6</v>
      </c>
      <c r="B9" s="130" t="s">
        <v>75</v>
      </c>
      <c r="C9" s="127" t="s">
        <v>33</v>
      </c>
      <c r="D9" s="128" t="s">
        <v>11</v>
      </c>
      <c r="E9" s="129" t="s">
        <v>13</v>
      </c>
      <c r="F9" s="137"/>
      <c r="G9" s="137"/>
      <c r="H9" s="138" t="s">
        <v>69</v>
      </c>
      <c r="I9" s="138"/>
      <c r="J9" s="138" t="s">
        <v>70</v>
      </c>
      <c r="K9" s="137"/>
      <c r="L9" s="139"/>
      <c r="M9" s="14"/>
      <c r="N9" s="131" t="s">
        <v>107</v>
      </c>
      <c r="O9" s="132"/>
      <c r="P9" s="132"/>
      <c r="Q9" s="263"/>
      <c r="R9" s="273"/>
      <c r="S9" s="165" t="str">
        <f aca="true" t="shared" si="0" ref="S9:S59">IF(AND(C9&lt;&gt;"",D9&lt;&gt;""),C9&amp;"　"&amp;D9,"")</f>
        <v>日南　和子</v>
      </c>
      <c r="T9" s="165">
        <f>IF(S9="","",$D$4)</f>
        <v>0</v>
      </c>
    </row>
    <row r="10" spans="1:20" ht="13.5">
      <c r="A10" s="23">
        <v>1</v>
      </c>
      <c r="B10" s="123" t="s">
        <v>81</v>
      </c>
      <c r="C10" s="5"/>
      <c r="D10" s="6"/>
      <c r="E10" s="33"/>
      <c r="F10" s="140"/>
      <c r="G10" s="140"/>
      <c r="H10" s="141"/>
      <c r="I10" s="142"/>
      <c r="J10" s="143">
        <f>('様式①_生徒申込み'!I10)</f>
        <v>0</v>
      </c>
      <c r="K10" s="144">
        <f>('様式①_生徒申込み'!J10)</f>
        <v>0</v>
      </c>
      <c r="L10" s="145">
        <f>('様式①_生徒申込み'!K10)</f>
        <v>0</v>
      </c>
      <c r="M10" s="15"/>
      <c r="N10" s="210"/>
      <c r="O10" s="211"/>
      <c r="P10" s="211"/>
      <c r="Q10" s="264"/>
      <c r="R10" s="275"/>
      <c r="S10" s="164">
        <f t="shared" si="0"/>
      </c>
      <c r="T10" s="164">
        <f>IF(S10="","",$D$4)</f>
      </c>
    </row>
    <row r="11" spans="1:20" ht="13.5">
      <c r="A11" s="32">
        <v>2</v>
      </c>
      <c r="B11" s="123"/>
      <c r="C11" s="5"/>
      <c r="D11" s="6"/>
      <c r="E11" s="33"/>
      <c r="F11" s="146">
        <f>('様式①_生徒申込み'!E11)</f>
        <v>0</v>
      </c>
      <c r="G11" s="146">
        <f>('様式①_生徒申込み'!F11)</f>
        <v>0</v>
      </c>
      <c r="H11" s="147">
        <f>('様式①_生徒申込み'!G11)</f>
        <v>0</v>
      </c>
      <c r="I11" s="148">
        <f>('様式①_生徒申込み'!H11)</f>
        <v>0</v>
      </c>
      <c r="J11" s="149">
        <f>('様式①_生徒申込み'!I11)</f>
        <v>0</v>
      </c>
      <c r="K11" s="150">
        <f>('様式①_生徒申込み'!J11)</f>
        <v>0</v>
      </c>
      <c r="L11" s="151">
        <f>('様式①_生徒申込み'!K11)</f>
        <v>0</v>
      </c>
      <c r="M11" s="15"/>
      <c r="N11" s="212"/>
      <c r="O11" s="213"/>
      <c r="P11" s="213"/>
      <c r="Q11" s="265"/>
      <c r="R11" s="275"/>
      <c r="S11" s="164">
        <f t="shared" si="0"/>
      </c>
      <c r="T11" s="164">
        <f aca="true" t="shared" si="1" ref="T11:T59">IF(S11="","",$D$4)</f>
      </c>
    </row>
    <row r="12" spans="1:20" ht="13.5">
      <c r="A12" s="32">
        <v>3</v>
      </c>
      <c r="B12" s="123" t="s">
        <v>82</v>
      </c>
      <c r="C12" s="5" t="s">
        <v>33</v>
      </c>
      <c r="D12" s="6" t="s">
        <v>83</v>
      </c>
      <c r="E12" s="33" t="s">
        <v>13</v>
      </c>
      <c r="F12" s="146">
        <f>('様式①_生徒申込み'!E12)</f>
        <v>0</v>
      </c>
      <c r="G12" s="146">
        <f>('様式①_生徒申込み'!F12)</f>
        <v>0</v>
      </c>
      <c r="H12" s="147">
        <f>('様式①_生徒申込み'!G12)</f>
        <v>0</v>
      </c>
      <c r="I12" s="148">
        <f>('様式①_生徒申込み'!H12)</f>
        <v>0</v>
      </c>
      <c r="J12" s="149">
        <f>('様式①_生徒申込み'!I12)</f>
        <v>0</v>
      </c>
      <c r="K12" s="150">
        <f>('様式①_生徒申込み'!J12)</f>
        <v>0</v>
      </c>
      <c r="L12" s="151">
        <f>('様式①_生徒申込み'!K12)</f>
        <v>0</v>
      </c>
      <c r="M12" s="15"/>
      <c r="N12" s="212"/>
      <c r="O12" s="213" t="s">
        <v>62</v>
      </c>
      <c r="P12" s="213"/>
      <c r="Q12" s="265"/>
      <c r="R12" s="275"/>
      <c r="S12" s="164" t="str">
        <f t="shared" si="0"/>
        <v>日南　波恵</v>
      </c>
      <c r="T12" s="164">
        <f t="shared" si="1"/>
        <v>0</v>
      </c>
    </row>
    <row r="13" spans="1:20" ht="14.25" thickBot="1">
      <c r="A13" s="32">
        <v>4</v>
      </c>
      <c r="B13" s="123" t="s">
        <v>84</v>
      </c>
      <c r="C13" s="185" t="s">
        <v>85</v>
      </c>
      <c r="D13" s="186" t="s">
        <v>86</v>
      </c>
      <c r="E13" s="111" t="s">
        <v>76</v>
      </c>
      <c r="F13" s="158">
        <f>('様式①_生徒申込み'!E13)</f>
        <v>0</v>
      </c>
      <c r="G13" s="158">
        <f>('様式①_生徒申込み'!F13)</f>
        <v>0</v>
      </c>
      <c r="H13" s="159">
        <f>('様式①_生徒申込み'!G13)</f>
        <v>0</v>
      </c>
      <c r="I13" s="160">
        <f>('様式①_生徒申込み'!H13)</f>
        <v>0</v>
      </c>
      <c r="J13" s="161">
        <f>('様式①_生徒申込み'!I13)</f>
        <v>0</v>
      </c>
      <c r="K13" s="162">
        <f>('様式①_生徒申込み'!J13)</f>
        <v>0</v>
      </c>
      <c r="L13" s="163">
        <f>('様式①_生徒申込み'!K13)</f>
        <v>0</v>
      </c>
      <c r="M13" s="15"/>
      <c r="N13" s="229"/>
      <c r="O13" s="230"/>
      <c r="P13" s="230" t="s">
        <v>62</v>
      </c>
      <c r="Q13" s="265"/>
      <c r="R13" s="275"/>
      <c r="S13" s="164" t="str">
        <f t="shared" si="0"/>
        <v>南　カナ</v>
      </c>
      <c r="T13" s="164">
        <f t="shared" si="1"/>
        <v>0</v>
      </c>
    </row>
    <row r="14" spans="1:20" ht="15" thickBot="1" thickTop="1">
      <c r="A14" s="34">
        <v>5</v>
      </c>
      <c r="B14" s="228" t="s">
        <v>87</v>
      </c>
      <c r="C14" s="231"/>
      <c r="D14" s="193"/>
      <c r="E14" s="194"/>
      <c r="F14" s="232">
        <f>('様式①_生徒申込み'!E14)</f>
        <v>0</v>
      </c>
      <c r="G14" s="232">
        <f>('様式①_生徒申込み'!F14)</f>
        <v>0</v>
      </c>
      <c r="H14" s="233">
        <f>('様式①_生徒申込み'!G14)</f>
        <v>0</v>
      </c>
      <c r="I14" s="234">
        <f>('様式①_生徒申込み'!H14)</f>
        <v>0</v>
      </c>
      <c r="J14" s="235">
        <f>('様式①_生徒申込み'!I14)</f>
        <v>0</v>
      </c>
      <c r="K14" s="236">
        <f>('様式①_生徒申込み'!J14)</f>
        <v>0</v>
      </c>
      <c r="L14" s="237">
        <f>('様式①_生徒申込み'!K14)</f>
        <v>0</v>
      </c>
      <c r="M14" s="238"/>
      <c r="N14" s="239"/>
      <c r="O14" s="240"/>
      <c r="P14" s="240"/>
      <c r="Q14" s="266"/>
      <c r="R14" s="275"/>
      <c r="S14" s="164">
        <f t="shared" si="0"/>
      </c>
      <c r="T14" s="164">
        <f t="shared" si="1"/>
      </c>
    </row>
    <row r="15" spans="1:20" ht="15" thickBot="1" thickTop="1">
      <c r="A15" s="23">
        <v>6</v>
      </c>
      <c r="B15" s="125" t="s">
        <v>88</v>
      </c>
      <c r="C15" s="241"/>
      <c r="D15" s="242"/>
      <c r="E15" s="243"/>
      <c r="F15" s="244">
        <f>('様式①_生徒申込み'!E15)</f>
        <v>0</v>
      </c>
      <c r="G15" s="244">
        <f>('様式①_生徒申込み'!F15)</f>
        <v>0</v>
      </c>
      <c r="H15" s="245">
        <f>('様式①_生徒申込み'!G15)</f>
        <v>0</v>
      </c>
      <c r="I15" s="246">
        <f>('様式①_生徒申込み'!H15)</f>
        <v>0</v>
      </c>
      <c r="J15" s="247">
        <f>('様式①_生徒申込み'!I15)</f>
        <v>0</v>
      </c>
      <c r="K15" s="248">
        <f>('様式①_生徒申込み'!J15)</f>
        <v>0</v>
      </c>
      <c r="L15" s="249">
        <f>('様式①_生徒申込み'!K15)</f>
        <v>0</v>
      </c>
      <c r="M15" s="15"/>
      <c r="N15" s="259"/>
      <c r="O15" s="260"/>
      <c r="P15" s="260"/>
      <c r="Q15" s="264"/>
      <c r="R15" s="275"/>
      <c r="S15" s="164">
        <f t="shared" si="0"/>
      </c>
      <c r="T15" s="164">
        <f t="shared" si="1"/>
      </c>
    </row>
    <row r="16" spans="1:20" ht="15" thickBot="1" thickTop="1">
      <c r="A16" s="32">
        <v>7</v>
      </c>
      <c r="B16" s="123"/>
      <c r="C16" s="250" t="s">
        <v>89</v>
      </c>
      <c r="D16" s="251" t="s">
        <v>90</v>
      </c>
      <c r="E16" s="252" t="s">
        <v>76</v>
      </c>
      <c r="F16" s="253">
        <f>('様式①_生徒申込み'!E16)</f>
        <v>0</v>
      </c>
      <c r="G16" s="253">
        <f>('様式①_生徒申込み'!F16)</f>
        <v>0</v>
      </c>
      <c r="H16" s="254">
        <f>('様式①_生徒申込み'!G16)</f>
        <v>0</v>
      </c>
      <c r="I16" s="255">
        <f>('様式①_生徒申込み'!H16)</f>
        <v>0</v>
      </c>
      <c r="J16" s="256">
        <f>('様式①_生徒申込み'!I16)</f>
        <v>0</v>
      </c>
      <c r="K16" s="257">
        <f>('様式①_生徒申込み'!J16)</f>
        <v>0</v>
      </c>
      <c r="L16" s="258">
        <f>('様式①_生徒申込み'!K16)</f>
        <v>0</v>
      </c>
      <c r="M16" s="15"/>
      <c r="N16" s="261"/>
      <c r="O16" s="262"/>
      <c r="P16" s="262"/>
      <c r="Q16" s="265"/>
      <c r="R16" s="275"/>
      <c r="S16" s="164" t="str">
        <f t="shared" si="0"/>
        <v>明都　港太朗</v>
      </c>
      <c r="T16" s="164">
        <f t="shared" si="1"/>
        <v>0</v>
      </c>
    </row>
    <row r="17" spans="1:20" ht="14.25" thickTop="1">
      <c r="A17" s="32">
        <v>8</v>
      </c>
      <c r="B17" s="123">
        <f>('様式①_生徒申込み'!M17)</f>
      </c>
      <c r="C17" s="24"/>
      <c r="D17" s="25"/>
      <c r="E17" s="22"/>
      <c r="F17" s="140">
        <f>('様式①_生徒申込み'!E17)</f>
        <v>0</v>
      </c>
      <c r="G17" s="140">
        <f>('様式①_生徒申込み'!F17)</f>
        <v>0</v>
      </c>
      <c r="H17" s="141">
        <f>('様式①_生徒申込み'!G17)</f>
        <v>0</v>
      </c>
      <c r="I17" s="142">
        <f>('様式①_生徒申込み'!H17)</f>
        <v>0</v>
      </c>
      <c r="J17" s="143">
        <f>('様式①_生徒申込み'!I17)</f>
        <v>0</v>
      </c>
      <c r="K17" s="144">
        <f>('様式①_生徒申込み'!J17)</f>
        <v>0</v>
      </c>
      <c r="L17" s="145">
        <f>('様式①_生徒申込み'!K17)</f>
        <v>0</v>
      </c>
      <c r="M17" s="15"/>
      <c r="N17" s="210"/>
      <c r="O17" s="211"/>
      <c r="P17" s="211"/>
      <c r="Q17" s="265"/>
      <c r="R17" s="275"/>
      <c r="S17" s="164">
        <f t="shared" si="0"/>
      </c>
      <c r="T17" s="164">
        <f t="shared" si="1"/>
      </c>
    </row>
    <row r="18" spans="1:20" ht="13.5">
      <c r="A18" s="32">
        <v>9</v>
      </c>
      <c r="B18" s="123">
        <f>('様式①_生徒申込み'!M18)</f>
      </c>
      <c r="C18" s="5"/>
      <c r="D18" s="6"/>
      <c r="E18" s="33"/>
      <c r="F18" s="146">
        <f>('様式①_生徒申込み'!E18)</f>
        <v>0</v>
      </c>
      <c r="G18" s="146">
        <f>('様式①_生徒申込み'!F18)</f>
        <v>0</v>
      </c>
      <c r="H18" s="147">
        <f>('様式①_生徒申込み'!G18)</f>
        <v>0</v>
      </c>
      <c r="I18" s="148">
        <f>('様式①_生徒申込み'!H18)</f>
        <v>0</v>
      </c>
      <c r="J18" s="149">
        <f>('様式①_生徒申込み'!I18)</f>
        <v>0</v>
      </c>
      <c r="K18" s="150">
        <f>('様式①_生徒申込み'!J18)</f>
        <v>0</v>
      </c>
      <c r="L18" s="151">
        <f>('様式①_生徒申込み'!K18)</f>
        <v>0</v>
      </c>
      <c r="M18" s="15"/>
      <c r="N18" s="212"/>
      <c r="O18" s="213"/>
      <c r="P18" s="213"/>
      <c r="Q18" s="265"/>
      <c r="R18" s="275"/>
      <c r="S18" s="164">
        <f t="shared" si="0"/>
      </c>
      <c r="T18" s="164">
        <f t="shared" si="1"/>
      </c>
    </row>
    <row r="19" spans="1:20" ht="14.25" thickBot="1">
      <c r="A19" s="34">
        <v>10</v>
      </c>
      <c r="B19" s="133">
        <f>('様式①_生徒申込み'!M19)</f>
      </c>
      <c r="C19" s="27"/>
      <c r="D19" s="28"/>
      <c r="E19" s="35"/>
      <c r="F19" s="152">
        <f>('様式①_生徒申込み'!E19)</f>
        <v>0</v>
      </c>
      <c r="G19" s="152">
        <f>('様式①_生徒申込み'!F19)</f>
        <v>0</v>
      </c>
      <c r="H19" s="153">
        <f>('様式①_生徒申込み'!G19)</f>
        <v>0</v>
      </c>
      <c r="I19" s="154">
        <f>('様式①_生徒申込み'!H19)</f>
        <v>0</v>
      </c>
      <c r="J19" s="155">
        <f>('様式①_生徒申込み'!I19)</f>
        <v>0</v>
      </c>
      <c r="K19" s="156">
        <f>('様式①_生徒申込み'!J19)</f>
        <v>0</v>
      </c>
      <c r="L19" s="157">
        <f>('様式①_生徒申込み'!K19)</f>
        <v>0</v>
      </c>
      <c r="M19" s="15"/>
      <c r="N19" s="214"/>
      <c r="O19" s="215"/>
      <c r="P19" s="215"/>
      <c r="Q19" s="266"/>
      <c r="R19" s="275"/>
      <c r="S19" s="164">
        <f t="shared" si="0"/>
      </c>
      <c r="T19" s="164">
        <f t="shared" si="1"/>
      </c>
    </row>
    <row r="20" spans="1:20" ht="14.25" thickTop="1">
      <c r="A20" s="23">
        <v>11</v>
      </c>
      <c r="B20" s="125">
        <f>('様式①_生徒申込み'!M20)</f>
      </c>
      <c r="C20" s="24"/>
      <c r="D20" s="25"/>
      <c r="E20" s="22"/>
      <c r="F20" s="140">
        <f>('様式①_生徒申込み'!E20)</f>
        <v>0</v>
      </c>
      <c r="G20" s="140">
        <f>('様式①_生徒申込み'!F20)</f>
        <v>0</v>
      </c>
      <c r="H20" s="141">
        <f>('様式①_生徒申込み'!G20)</f>
        <v>0</v>
      </c>
      <c r="I20" s="142">
        <f>('様式①_生徒申込み'!H20)</f>
        <v>0</v>
      </c>
      <c r="J20" s="143">
        <f>('様式①_生徒申込み'!I20)</f>
        <v>0</v>
      </c>
      <c r="K20" s="144">
        <f>('様式①_生徒申込み'!J20)</f>
        <v>0</v>
      </c>
      <c r="L20" s="145">
        <f>('様式①_生徒申込み'!K20)</f>
        <v>0</v>
      </c>
      <c r="M20" s="15"/>
      <c r="N20" s="210"/>
      <c r="O20" s="211"/>
      <c r="P20" s="211"/>
      <c r="Q20" s="264"/>
      <c r="R20" s="275"/>
      <c r="S20" s="164">
        <f t="shared" si="0"/>
      </c>
      <c r="T20" s="164">
        <f t="shared" si="1"/>
      </c>
    </row>
    <row r="21" spans="1:20" ht="13.5">
      <c r="A21" s="32">
        <v>12</v>
      </c>
      <c r="B21" s="123">
        <f>('様式①_生徒申込み'!M21)</f>
      </c>
      <c r="C21" s="5"/>
      <c r="D21" s="6"/>
      <c r="E21" s="33"/>
      <c r="F21" s="146">
        <f>('様式①_生徒申込み'!E21)</f>
        <v>0</v>
      </c>
      <c r="G21" s="146">
        <f>('様式①_生徒申込み'!F21)</f>
        <v>0</v>
      </c>
      <c r="H21" s="147">
        <f>('様式①_生徒申込み'!G21)</f>
        <v>0</v>
      </c>
      <c r="I21" s="148">
        <f>('様式①_生徒申込み'!H21)</f>
        <v>0</v>
      </c>
      <c r="J21" s="149">
        <f>('様式①_生徒申込み'!I21)</f>
        <v>0</v>
      </c>
      <c r="K21" s="150">
        <f>('様式①_生徒申込み'!J21)</f>
        <v>0</v>
      </c>
      <c r="L21" s="151">
        <f>('様式①_生徒申込み'!K21)</f>
        <v>0</v>
      </c>
      <c r="M21" s="15"/>
      <c r="N21" s="212"/>
      <c r="O21" s="213"/>
      <c r="P21" s="213"/>
      <c r="Q21" s="265"/>
      <c r="R21" s="275"/>
      <c r="S21" s="164">
        <f t="shared" si="0"/>
      </c>
      <c r="T21" s="164">
        <f t="shared" si="1"/>
      </c>
    </row>
    <row r="22" spans="1:20" ht="13.5">
      <c r="A22" s="32">
        <v>13</v>
      </c>
      <c r="B22" s="123">
        <f>('様式①_生徒申込み'!M22)</f>
      </c>
      <c r="C22" s="5"/>
      <c r="D22" s="6"/>
      <c r="E22" s="33"/>
      <c r="F22" s="146">
        <f>('様式①_生徒申込み'!E22)</f>
        <v>0</v>
      </c>
      <c r="G22" s="146">
        <f>('様式①_生徒申込み'!F22)</f>
        <v>0</v>
      </c>
      <c r="H22" s="147">
        <f>('様式①_生徒申込み'!G22)</f>
        <v>0</v>
      </c>
      <c r="I22" s="148">
        <f>('様式①_生徒申込み'!H22)</f>
        <v>0</v>
      </c>
      <c r="J22" s="149">
        <f>('様式①_生徒申込み'!I22)</f>
        <v>0</v>
      </c>
      <c r="K22" s="150">
        <f>('様式①_生徒申込み'!J22)</f>
        <v>0</v>
      </c>
      <c r="L22" s="151">
        <f>('様式①_生徒申込み'!K22)</f>
        <v>0</v>
      </c>
      <c r="M22" s="15"/>
      <c r="N22" s="212"/>
      <c r="O22" s="213"/>
      <c r="P22" s="213"/>
      <c r="Q22" s="265"/>
      <c r="R22" s="275"/>
      <c r="S22" s="164">
        <f t="shared" si="0"/>
      </c>
      <c r="T22" s="164">
        <f t="shared" si="1"/>
      </c>
    </row>
    <row r="23" spans="1:20" ht="13.5">
      <c r="A23" s="32">
        <v>14</v>
      </c>
      <c r="B23" s="123">
        <f>('様式①_生徒申込み'!M23)</f>
      </c>
      <c r="C23" s="5"/>
      <c r="D23" s="6"/>
      <c r="E23" s="33"/>
      <c r="F23" s="146">
        <f>('様式①_生徒申込み'!E23)</f>
        <v>0</v>
      </c>
      <c r="G23" s="146">
        <f>('様式①_生徒申込み'!F23)</f>
        <v>0</v>
      </c>
      <c r="H23" s="147">
        <f>('様式①_生徒申込み'!G23)</f>
        <v>0</v>
      </c>
      <c r="I23" s="148">
        <f>('様式①_生徒申込み'!H23)</f>
        <v>0</v>
      </c>
      <c r="J23" s="149">
        <f>('様式①_生徒申込み'!I23)</f>
        <v>0</v>
      </c>
      <c r="K23" s="150">
        <f>('様式①_生徒申込み'!J23)</f>
        <v>0</v>
      </c>
      <c r="L23" s="151">
        <f>('様式①_生徒申込み'!K23)</f>
        <v>0</v>
      </c>
      <c r="M23" s="15"/>
      <c r="N23" s="212"/>
      <c r="O23" s="213"/>
      <c r="P23" s="213"/>
      <c r="Q23" s="265"/>
      <c r="R23" s="275"/>
      <c r="S23" s="164">
        <f t="shared" si="0"/>
      </c>
      <c r="T23" s="164">
        <f t="shared" si="1"/>
      </c>
    </row>
    <row r="24" spans="1:20" ht="14.25" thickBot="1">
      <c r="A24" s="34">
        <v>15</v>
      </c>
      <c r="B24" s="133">
        <f>('様式①_生徒申込み'!M24)</f>
      </c>
      <c r="C24" s="27"/>
      <c r="D24" s="28"/>
      <c r="E24" s="35"/>
      <c r="F24" s="152">
        <f>('様式①_生徒申込み'!E24)</f>
        <v>0</v>
      </c>
      <c r="G24" s="152">
        <f>('様式①_生徒申込み'!F24)</f>
        <v>0</v>
      </c>
      <c r="H24" s="153">
        <f>('様式①_生徒申込み'!G24)</f>
        <v>0</v>
      </c>
      <c r="I24" s="154">
        <f>('様式①_生徒申込み'!H24)</f>
        <v>0</v>
      </c>
      <c r="J24" s="155">
        <f>('様式①_生徒申込み'!I24)</f>
        <v>0</v>
      </c>
      <c r="K24" s="156">
        <f>('様式①_生徒申込み'!J24)</f>
        <v>0</v>
      </c>
      <c r="L24" s="157">
        <f>('様式①_生徒申込み'!K24)</f>
        <v>0</v>
      </c>
      <c r="M24" s="15"/>
      <c r="N24" s="214"/>
      <c r="O24" s="215"/>
      <c r="P24" s="215"/>
      <c r="Q24" s="266"/>
      <c r="R24" s="275"/>
      <c r="S24" s="164">
        <f t="shared" si="0"/>
      </c>
      <c r="T24" s="164">
        <f t="shared" si="1"/>
      </c>
    </row>
    <row r="25" spans="1:20" ht="14.25" thickTop="1">
      <c r="A25" s="23">
        <v>16</v>
      </c>
      <c r="B25" s="125">
        <f>('様式①_生徒申込み'!M25)</f>
      </c>
      <c r="C25" s="24"/>
      <c r="D25" s="25"/>
      <c r="E25" s="22"/>
      <c r="F25" s="140">
        <f>('様式①_生徒申込み'!E25)</f>
        <v>0</v>
      </c>
      <c r="G25" s="140">
        <f>('様式①_生徒申込み'!F25)</f>
        <v>0</v>
      </c>
      <c r="H25" s="141">
        <f>('様式①_生徒申込み'!G25)</f>
        <v>0</v>
      </c>
      <c r="I25" s="142">
        <f>('様式①_生徒申込み'!H25)</f>
        <v>0</v>
      </c>
      <c r="J25" s="143">
        <f>('様式①_生徒申込み'!I25)</f>
        <v>0</v>
      </c>
      <c r="K25" s="144">
        <f>('様式①_生徒申込み'!J25)</f>
        <v>0</v>
      </c>
      <c r="L25" s="145">
        <f>('様式①_生徒申込み'!K25)</f>
        <v>0</v>
      </c>
      <c r="M25" s="15"/>
      <c r="N25" s="210"/>
      <c r="O25" s="211"/>
      <c r="P25" s="211"/>
      <c r="Q25" s="264"/>
      <c r="R25" s="275"/>
      <c r="S25" s="164">
        <f t="shared" si="0"/>
      </c>
      <c r="T25" s="164">
        <f t="shared" si="1"/>
      </c>
    </row>
    <row r="26" spans="1:20" ht="13.5">
      <c r="A26" s="32">
        <v>17</v>
      </c>
      <c r="B26" s="123">
        <f>('様式①_生徒申込み'!M26)</f>
      </c>
      <c r="C26" s="5"/>
      <c r="D26" s="6"/>
      <c r="E26" s="33"/>
      <c r="F26" s="146">
        <f>('様式①_生徒申込み'!E26)</f>
        <v>0</v>
      </c>
      <c r="G26" s="146">
        <f>('様式①_生徒申込み'!F26)</f>
        <v>0</v>
      </c>
      <c r="H26" s="147">
        <f>('様式①_生徒申込み'!G26)</f>
        <v>0</v>
      </c>
      <c r="I26" s="148">
        <f>('様式①_生徒申込み'!H26)</f>
        <v>0</v>
      </c>
      <c r="J26" s="149">
        <f>('様式①_生徒申込み'!I26)</f>
        <v>0</v>
      </c>
      <c r="K26" s="150">
        <f>('様式①_生徒申込み'!J26)</f>
        <v>0</v>
      </c>
      <c r="L26" s="151">
        <f>('様式①_生徒申込み'!K26)</f>
        <v>0</v>
      </c>
      <c r="M26" s="15"/>
      <c r="N26" s="212"/>
      <c r="O26" s="213"/>
      <c r="P26" s="213"/>
      <c r="Q26" s="265"/>
      <c r="R26" s="275"/>
      <c r="S26" s="164">
        <f t="shared" si="0"/>
      </c>
      <c r="T26" s="164">
        <f t="shared" si="1"/>
      </c>
    </row>
    <row r="27" spans="1:20" ht="13.5">
      <c r="A27" s="32">
        <v>18</v>
      </c>
      <c r="B27" s="123">
        <f>('様式①_生徒申込み'!M27)</f>
      </c>
      <c r="C27" s="5"/>
      <c r="D27" s="6"/>
      <c r="E27" s="33"/>
      <c r="F27" s="146">
        <f>('様式①_生徒申込み'!E27)</f>
        <v>0</v>
      </c>
      <c r="G27" s="146">
        <f>('様式①_生徒申込み'!F27)</f>
        <v>0</v>
      </c>
      <c r="H27" s="147">
        <f>('様式①_生徒申込み'!G27)</f>
        <v>0</v>
      </c>
      <c r="I27" s="148">
        <f>('様式①_生徒申込み'!H27)</f>
        <v>0</v>
      </c>
      <c r="J27" s="149">
        <f>('様式①_生徒申込み'!I27)</f>
        <v>0</v>
      </c>
      <c r="K27" s="150">
        <f>('様式①_生徒申込み'!J27)</f>
        <v>0</v>
      </c>
      <c r="L27" s="151">
        <f>('様式①_生徒申込み'!K27)</f>
        <v>0</v>
      </c>
      <c r="M27" s="15"/>
      <c r="N27" s="212"/>
      <c r="O27" s="213"/>
      <c r="P27" s="213"/>
      <c r="Q27" s="265"/>
      <c r="R27" s="275"/>
      <c r="S27" s="164">
        <f t="shared" si="0"/>
      </c>
      <c r="T27" s="164">
        <f t="shared" si="1"/>
      </c>
    </row>
    <row r="28" spans="1:20" ht="13.5">
      <c r="A28" s="32">
        <v>19</v>
      </c>
      <c r="B28" s="123">
        <f>('様式①_生徒申込み'!M28)</f>
      </c>
      <c r="C28" s="5"/>
      <c r="D28" s="6"/>
      <c r="E28" s="33"/>
      <c r="F28" s="146">
        <f>('様式①_生徒申込み'!E28)</f>
        <v>0</v>
      </c>
      <c r="G28" s="146">
        <f>('様式①_生徒申込み'!F28)</f>
        <v>0</v>
      </c>
      <c r="H28" s="147">
        <f>('様式①_生徒申込み'!G28)</f>
        <v>0</v>
      </c>
      <c r="I28" s="148">
        <f>('様式①_生徒申込み'!H28)</f>
        <v>0</v>
      </c>
      <c r="J28" s="149">
        <f>('様式①_生徒申込み'!I28)</f>
        <v>0</v>
      </c>
      <c r="K28" s="150">
        <f>('様式①_生徒申込み'!J28)</f>
        <v>0</v>
      </c>
      <c r="L28" s="151">
        <f>('様式①_生徒申込み'!K28)</f>
        <v>0</v>
      </c>
      <c r="M28" s="15"/>
      <c r="N28" s="212"/>
      <c r="O28" s="213"/>
      <c r="P28" s="213"/>
      <c r="Q28" s="265"/>
      <c r="R28" s="275"/>
      <c r="S28" s="164">
        <f t="shared" si="0"/>
      </c>
      <c r="T28" s="164">
        <f t="shared" si="1"/>
      </c>
    </row>
    <row r="29" spans="1:20" ht="14.25" thickBot="1">
      <c r="A29" s="34">
        <v>20</v>
      </c>
      <c r="B29" s="133">
        <f>('様式①_生徒申込み'!M29)</f>
      </c>
      <c r="C29" s="27"/>
      <c r="D29" s="28"/>
      <c r="E29" s="35"/>
      <c r="F29" s="152">
        <f>('様式①_生徒申込み'!E29)</f>
        <v>0</v>
      </c>
      <c r="G29" s="152">
        <f>('様式①_生徒申込み'!F29)</f>
        <v>0</v>
      </c>
      <c r="H29" s="153">
        <f>('様式①_生徒申込み'!G29)</f>
        <v>0</v>
      </c>
      <c r="I29" s="154">
        <f>('様式①_生徒申込み'!H29)</f>
        <v>0</v>
      </c>
      <c r="J29" s="155">
        <f>('様式①_生徒申込み'!I29)</f>
        <v>0</v>
      </c>
      <c r="K29" s="156">
        <f>('様式①_生徒申込み'!J29)</f>
        <v>0</v>
      </c>
      <c r="L29" s="157">
        <f>('様式①_生徒申込み'!K29)</f>
        <v>0</v>
      </c>
      <c r="M29" s="15"/>
      <c r="N29" s="214"/>
      <c r="O29" s="215"/>
      <c r="P29" s="215"/>
      <c r="Q29" s="266"/>
      <c r="R29" s="275"/>
      <c r="S29" s="164">
        <f t="shared" si="0"/>
      </c>
      <c r="T29" s="164">
        <f t="shared" si="1"/>
      </c>
    </row>
    <row r="30" spans="1:20" ht="14.25" thickTop="1">
      <c r="A30" s="23">
        <v>21</v>
      </c>
      <c r="B30" s="125">
        <f>('様式①_生徒申込み'!M30)</f>
      </c>
      <c r="C30" s="24"/>
      <c r="D30" s="25"/>
      <c r="E30" s="22"/>
      <c r="F30" s="140">
        <f>('様式①_生徒申込み'!E30)</f>
        <v>0</v>
      </c>
      <c r="G30" s="140">
        <f>('様式①_生徒申込み'!F30)</f>
        <v>0</v>
      </c>
      <c r="H30" s="141">
        <f>('様式①_生徒申込み'!G30)</f>
        <v>0</v>
      </c>
      <c r="I30" s="142">
        <f>('様式①_生徒申込み'!H30)</f>
        <v>0</v>
      </c>
      <c r="J30" s="143">
        <f>('様式①_生徒申込み'!I30)</f>
        <v>0</v>
      </c>
      <c r="K30" s="144">
        <f>('様式①_生徒申込み'!J30)</f>
        <v>0</v>
      </c>
      <c r="L30" s="145">
        <f>('様式①_生徒申込み'!K30)</f>
        <v>0</v>
      </c>
      <c r="M30" s="15"/>
      <c r="N30" s="210"/>
      <c r="O30" s="211"/>
      <c r="P30" s="211"/>
      <c r="Q30" s="264"/>
      <c r="R30" s="275"/>
      <c r="S30" s="164">
        <f t="shared" si="0"/>
      </c>
      <c r="T30" s="164">
        <f t="shared" si="1"/>
      </c>
    </row>
    <row r="31" spans="1:20" ht="13.5">
      <c r="A31" s="32">
        <v>22</v>
      </c>
      <c r="B31" s="123">
        <f>('様式①_生徒申込み'!M31)</f>
      </c>
      <c r="C31" s="5"/>
      <c r="D31" s="6"/>
      <c r="E31" s="33"/>
      <c r="F31" s="146">
        <f>('様式①_生徒申込み'!E31)</f>
        <v>0</v>
      </c>
      <c r="G31" s="146">
        <f>('様式①_生徒申込み'!F31)</f>
        <v>0</v>
      </c>
      <c r="H31" s="147">
        <f>('様式①_生徒申込み'!G31)</f>
        <v>0</v>
      </c>
      <c r="I31" s="148">
        <f>('様式①_生徒申込み'!H31)</f>
        <v>0</v>
      </c>
      <c r="J31" s="149">
        <f>('様式①_生徒申込み'!I31)</f>
        <v>0</v>
      </c>
      <c r="K31" s="150">
        <f>('様式①_生徒申込み'!J31)</f>
        <v>0</v>
      </c>
      <c r="L31" s="151">
        <f>('様式①_生徒申込み'!K31)</f>
        <v>0</v>
      </c>
      <c r="M31" s="15"/>
      <c r="N31" s="212"/>
      <c r="O31" s="213"/>
      <c r="P31" s="213"/>
      <c r="Q31" s="265"/>
      <c r="R31" s="275"/>
      <c r="S31" s="164">
        <f t="shared" si="0"/>
      </c>
      <c r="T31" s="164">
        <f t="shared" si="1"/>
      </c>
    </row>
    <row r="32" spans="1:20" ht="13.5">
      <c r="A32" s="32">
        <v>23</v>
      </c>
      <c r="B32" s="123">
        <f>('様式①_生徒申込み'!M32)</f>
      </c>
      <c r="C32" s="5"/>
      <c r="D32" s="6"/>
      <c r="E32" s="33"/>
      <c r="F32" s="146">
        <f>('様式①_生徒申込み'!E32)</f>
        <v>0</v>
      </c>
      <c r="G32" s="146">
        <f>('様式①_生徒申込み'!F32)</f>
        <v>0</v>
      </c>
      <c r="H32" s="147">
        <f>('様式①_生徒申込み'!G32)</f>
        <v>0</v>
      </c>
      <c r="I32" s="148">
        <f>('様式①_生徒申込み'!H32)</f>
        <v>0</v>
      </c>
      <c r="J32" s="149">
        <f>('様式①_生徒申込み'!I32)</f>
        <v>0</v>
      </c>
      <c r="K32" s="150">
        <f>('様式①_生徒申込み'!J32)</f>
        <v>0</v>
      </c>
      <c r="L32" s="151">
        <f>('様式①_生徒申込み'!K32)</f>
        <v>0</v>
      </c>
      <c r="M32" s="15"/>
      <c r="N32" s="212"/>
      <c r="O32" s="213"/>
      <c r="P32" s="213"/>
      <c r="Q32" s="265"/>
      <c r="R32" s="275"/>
      <c r="S32" s="164">
        <f t="shared" si="0"/>
      </c>
      <c r="T32" s="164">
        <f t="shared" si="1"/>
      </c>
    </row>
    <row r="33" spans="1:20" ht="13.5">
      <c r="A33" s="32">
        <v>24</v>
      </c>
      <c r="B33" s="123">
        <f>('様式①_生徒申込み'!M33)</f>
      </c>
      <c r="C33" s="5"/>
      <c r="D33" s="6"/>
      <c r="E33" s="33"/>
      <c r="F33" s="146">
        <f>('様式①_生徒申込み'!E33)</f>
        <v>0</v>
      </c>
      <c r="G33" s="146">
        <f>('様式①_生徒申込み'!F33)</f>
        <v>0</v>
      </c>
      <c r="H33" s="147">
        <f>('様式①_生徒申込み'!G33)</f>
        <v>0</v>
      </c>
      <c r="I33" s="148">
        <f>('様式①_生徒申込み'!H33)</f>
        <v>0</v>
      </c>
      <c r="J33" s="149">
        <f>('様式①_生徒申込み'!I33)</f>
        <v>0</v>
      </c>
      <c r="K33" s="150">
        <f>('様式①_生徒申込み'!J33)</f>
        <v>0</v>
      </c>
      <c r="L33" s="151">
        <f>('様式①_生徒申込み'!K33)</f>
        <v>0</v>
      </c>
      <c r="M33" s="15"/>
      <c r="N33" s="212"/>
      <c r="O33" s="213"/>
      <c r="P33" s="213"/>
      <c r="Q33" s="265"/>
      <c r="R33" s="275"/>
      <c r="S33" s="164">
        <f t="shared" si="0"/>
      </c>
      <c r="T33" s="164">
        <f t="shared" si="1"/>
      </c>
    </row>
    <row r="34" spans="1:20" ht="14.25" thickBot="1">
      <c r="A34" s="34">
        <v>25</v>
      </c>
      <c r="B34" s="133">
        <f>('様式①_生徒申込み'!M34)</f>
      </c>
      <c r="C34" s="27"/>
      <c r="D34" s="28"/>
      <c r="E34" s="35"/>
      <c r="F34" s="152">
        <f>('様式①_生徒申込み'!E34)</f>
        <v>0</v>
      </c>
      <c r="G34" s="152">
        <f>('様式①_生徒申込み'!F34)</f>
        <v>0</v>
      </c>
      <c r="H34" s="153">
        <f>('様式①_生徒申込み'!G34)</f>
        <v>0</v>
      </c>
      <c r="I34" s="154">
        <f>('様式①_生徒申込み'!H34)</f>
        <v>0</v>
      </c>
      <c r="J34" s="155">
        <f>('様式①_生徒申込み'!I34)</f>
        <v>0</v>
      </c>
      <c r="K34" s="156">
        <f>('様式①_生徒申込み'!J34)</f>
        <v>0</v>
      </c>
      <c r="L34" s="157">
        <f>('様式①_生徒申込み'!K34)</f>
        <v>0</v>
      </c>
      <c r="M34" s="15"/>
      <c r="N34" s="214"/>
      <c r="O34" s="215"/>
      <c r="P34" s="215"/>
      <c r="Q34" s="266"/>
      <c r="R34" s="275"/>
      <c r="S34" s="164">
        <f t="shared" si="0"/>
      </c>
      <c r="T34" s="164">
        <f t="shared" si="1"/>
      </c>
    </row>
    <row r="35" spans="1:20" ht="14.25" thickTop="1">
      <c r="A35" s="23">
        <v>26</v>
      </c>
      <c r="B35" s="125">
        <f>('様式①_生徒申込み'!M35)</f>
      </c>
      <c r="C35" s="24"/>
      <c r="D35" s="25"/>
      <c r="E35" s="22"/>
      <c r="F35" s="140">
        <f>('様式①_生徒申込み'!E35)</f>
        <v>0</v>
      </c>
      <c r="G35" s="140">
        <f>('様式①_生徒申込み'!F35)</f>
        <v>0</v>
      </c>
      <c r="H35" s="141">
        <f>('様式①_生徒申込み'!G35)</f>
        <v>0</v>
      </c>
      <c r="I35" s="142">
        <f>('様式①_生徒申込み'!H35)</f>
        <v>0</v>
      </c>
      <c r="J35" s="143">
        <f>('様式①_生徒申込み'!I35)</f>
        <v>0</v>
      </c>
      <c r="K35" s="144">
        <f>('様式①_生徒申込み'!J35)</f>
        <v>0</v>
      </c>
      <c r="L35" s="145">
        <f>('様式①_生徒申込み'!K35)</f>
        <v>0</v>
      </c>
      <c r="M35" s="15"/>
      <c r="N35" s="210"/>
      <c r="O35" s="211"/>
      <c r="P35" s="211"/>
      <c r="Q35" s="264"/>
      <c r="R35" s="275"/>
      <c r="S35" s="164">
        <f t="shared" si="0"/>
      </c>
      <c r="T35" s="164">
        <f t="shared" si="1"/>
      </c>
    </row>
    <row r="36" spans="1:20" ht="13.5">
      <c r="A36" s="32">
        <v>27</v>
      </c>
      <c r="B36" s="123">
        <f>('様式①_生徒申込み'!M36)</f>
      </c>
      <c r="C36" s="5"/>
      <c r="D36" s="6"/>
      <c r="E36" s="33"/>
      <c r="F36" s="146">
        <f>('様式①_生徒申込み'!E36)</f>
        <v>0</v>
      </c>
      <c r="G36" s="146">
        <f>('様式①_生徒申込み'!F36)</f>
        <v>0</v>
      </c>
      <c r="H36" s="147">
        <f>('様式①_生徒申込み'!G36)</f>
        <v>0</v>
      </c>
      <c r="I36" s="148">
        <f>('様式①_生徒申込み'!H36)</f>
        <v>0</v>
      </c>
      <c r="J36" s="149">
        <f>('様式①_生徒申込み'!I36)</f>
        <v>0</v>
      </c>
      <c r="K36" s="150">
        <f>('様式①_生徒申込み'!J36)</f>
        <v>0</v>
      </c>
      <c r="L36" s="151">
        <f>('様式①_生徒申込み'!K36)</f>
        <v>0</v>
      </c>
      <c r="M36" s="15"/>
      <c r="N36" s="212"/>
      <c r="O36" s="213"/>
      <c r="P36" s="213"/>
      <c r="Q36" s="265"/>
      <c r="R36" s="275"/>
      <c r="S36" s="164">
        <f t="shared" si="0"/>
      </c>
      <c r="T36" s="164">
        <f t="shared" si="1"/>
      </c>
    </row>
    <row r="37" spans="1:20" ht="13.5">
      <c r="A37" s="32">
        <v>28</v>
      </c>
      <c r="B37" s="123">
        <f>('様式①_生徒申込み'!M37)</f>
      </c>
      <c r="C37" s="5"/>
      <c r="D37" s="6"/>
      <c r="E37" s="33"/>
      <c r="F37" s="146">
        <f>('様式①_生徒申込み'!E37)</f>
        <v>0</v>
      </c>
      <c r="G37" s="146">
        <f>('様式①_生徒申込み'!F37)</f>
        <v>0</v>
      </c>
      <c r="H37" s="147">
        <f>('様式①_生徒申込み'!G37)</f>
        <v>0</v>
      </c>
      <c r="I37" s="148">
        <f>('様式①_生徒申込み'!H37)</f>
        <v>0</v>
      </c>
      <c r="J37" s="149">
        <f>('様式①_生徒申込み'!I37)</f>
        <v>0</v>
      </c>
      <c r="K37" s="150">
        <f>('様式①_生徒申込み'!J37)</f>
        <v>0</v>
      </c>
      <c r="L37" s="151">
        <f>('様式①_生徒申込み'!K37)</f>
        <v>0</v>
      </c>
      <c r="M37" s="15"/>
      <c r="N37" s="212"/>
      <c r="O37" s="213"/>
      <c r="P37" s="213"/>
      <c r="Q37" s="265"/>
      <c r="R37" s="275"/>
      <c r="S37" s="164">
        <f t="shared" si="0"/>
      </c>
      <c r="T37" s="164">
        <f t="shared" si="1"/>
      </c>
    </row>
    <row r="38" spans="1:20" ht="13.5">
      <c r="A38" s="32">
        <v>29</v>
      </c>
      <c r="B38" s="123">
        <f>('様式①_生徒申込み'!M38)</f>
      </c>
      <c r="C38" s="5"/>
      <c r="D38" s="6"/>
      <c r="E38" s="33"/>
      <c r="F38" s="146">
        <f>('様式①_生徒申込み'!E38)</f>
        <v>0</v>
      </c>
      <c r="G38" s="146">
        <f>('様式①_生徒申込み'!F38)</f>
        <v>0</v>
      </c>
      <c r="H38" s="147">
        <f>('様式①_生徒申込み'!G38)</f>
        <v>0</v>
      </c>
      <c r="I38" s="148">
        <f>('様式①_生徒申込み'!H38)</f>
        <v>0</v>
      </c>
      <c r="J38" s="149">
        <f>('様式①_生徒申込み'!I38)</f>
        <v>0</v>
      </c>
      <c r="K38" s="150">
        <f>('様式①_生徒申込み'!J38)</f>
        <v>0</v>
      </c>
      <c r="L38" s="151">
        <f>('様式①_生徒申込み'!K38)</f>
        <v>0</v>
      </c>
      <c r="M38" s="15"/>
      <c r="N38" s="212"/>
      <c r="O38" s="213"/>
      <c r="P38" s="213"/>
      <c r="Q38" s="265"/>
      <c r="R38" s="275"/>
      <c r="S38" s="164">
        <f t="shared" si="0"/>
      </c>
      <c r="T38" s="164">
        <f t="shared" si="1"/>
      </c>
    </row>
    <row r="39" spans="1:20" ht="14.25" thickBot="1">
      <c r="A39" s="34">
        <v>30</v>
      </c>
      <c r="B39" s="133">
        <f>('様式①_生徒申込み'!M39)</f>
      </c>
      <c r="C39" s="27"/>
      <c r="D39" s="28"/>
      <c r="E39" s="35"/>
      <c r="F39" s="152">
        <f>('様式①_生徒申込み'!E39)</f>
        <v>0</v>
      </c>
      <c r="G39" s="152">
        <f>('様式①_生徒申込み'!F39)</f>
        <v>0</v>
      </c>
      <c r="H39" s="153">
        <f>('様式①_生徒申込み'!G39)</f>
        <v>0</v>
      </c>
      <c r="I39" s="154">
        <f>('様式①_生徒申込み'!H39)</f>
        <v>0</v>
      </c>
      <c r="J39" s="155">
        <f>('様式①_生徒申込み'!I39)</f>
        <v>0</v>
      </c>
      <c r="K39" s="156">
        <f>('様式①_生徒申込み'!J39)</f>
        <v>0</v>
      </c>
      <c r="L39" s="157">
        <f>('様式①_生徒申込み'!K39)</f>
        <v>0</v>
      </c>
      <c r="M39" s="15"/>
      <c r="N39" s="214"/>
      <c r="O39" s="215"/>
      <c r="P39" s="215"/>
      <c r="Q39" s="266"/>
      <c r="R39" s="275"/>
      <c r="S39" s="164">
        <f t="shared" si="0"/>
      </c>
      <c r="T39" s="164">
        <f t="shared" si="1"/>
      </c>
    </row>
    <row r="40" spans="1:20" ht="14.25" thickTop="1">
      <c r="A40" s="23">
        <v>31</v>
      </c>
      <c r="B40" s="125">
        <f>('様式①_生徒申込み'!M40)</f>
      </c>
      <c r="C40" s="24"/>
      <c r="D40" s="25"/>
      <c r="E40" s="22"/>
      <c r="F40" s="140">
        <f>('様式①_生徒申込み'!E40)</f>
        <v>0</v>
      </c>
      <c r="G40" s="140">
        <f>('様式①_生徒申込み'!F40)</f>
        <v>0</v>
      </c>
      <c r="H40" s="141">
        <f>('様式①_生徒申込み'!G40)</f>
        <v>0</v>
      </c>
      <c r="I40" s="142">
        <f>('様式①_生徒申込み'!H40)</f>
        <v>0</v>
      </c>
      <c r="J40" s="143">
        <f>('様式①_生徒申込み'!I40)</f>
        <v>0</v>
      </c>
      <c r="K40" s="144">
        <f>('様式①_生徒申込み'!J40)</f>
        <v>0</v>
      </c>
      <c r="L40" s="145">
        <f>('様式①_生徒申込み'!K40)</f>
        <v>0</v>
      </c>
      <c r="M40" s="15"/>
      <c r="N40" s="210"/>
      <c r="O40" s="211"/>
      <c r="P40" s="211"/>
      <c r="Q40" s="264"/>
      <c r="R40" s="275"/>
      <c r="S40" s="164">
        <f t="shared" si="0"/>
      </c>
      <c r="T40" s="164">
        <f t="shared" si="1"/>
      </c>
    </row>
    <row r="41" spans="1:20" ht="13.5">
      <c r="A41" s="32">
        <v>32</v>
      </c>
      <c r="B41" s="123">
        <f>('様式①_生徒申込み'!M41)</f>
      </c>
      <c r="C41" s="5"/>
      <c r="D41" s="6"/>
      <c r="E41" s="33"/>
      <c r="F41" s="146">
        <f>('様式①_生徒申込み'!E41)</f>
        <v>0</v>
      </c>
      <c r="G41" s="146">
        <f>('様式①_生徒申込み'!F41)</f>
        <v>0</v>
      </c>
      <c r="H41" s="147">
        <f>('様式①_生徒申込み'!G41)</f>
        <v>0</v>
      </c>
      <c r="I41" s="148">
        <f>('様式①_生徒申込み'!H41)</f>
        <v>0</v>
      </c>
      <c r="J41" s="149">
        <f>('様式①_生徒申込み'!I41)</f>
        <v>0</v>
      </c>
      <c r="K41" s="150">
        <f>('様式①_生徒申込み'!J41)</f>
        <v>0</v>
      </c>
      <c r="L41" s="151">
        <f>('様式①_生徒申込み'!K41)</f>
        <v>0</v>
      </c>
      <c r="M41" s="15"/>
      <c r="N41" s="212"/>
      <c r="O41" s="213"/>
      <c r="P41" s="213"/>
      <c r="Q41" s="265"/>
      <c r="R41" s="275"/>
      <c r="S41" s="164">
        <f t="shared" si="0"/>
      </c>
      <c r="T41" s="164">
        <f t="shared" si="1"/>
      </c>
    </row>
    <row r="42" spans="1:20" ht="13.5">
      <c r="A42" s="32">
        <v>33</v>
      </c>
      <c r="B42" s="123">
        <f>('様式①_生徒申込み'!M42)</f>
      </c>
      <c r="C42" s="5"/>
      <c r="D42" s="6"/>
      <c r="E42" s="33"/>
      <c r="F42" s="146">
        <f>('様式①_生徒申込み'!E42)</f>
        <v>0</v>
      </c>
      <c r="G42" s="146">
        <f>('様式①_生徒申込み'!F42)</f>
        <v>0</v>
      </c>
      <c r="H42" s="147">
        <f>('様式①_生徒申込み'!G42)</f>
        <v>0</v>
      </c>
      <c r="I42" s="148">
        <f>('様式①_生徒申込み'!H42)</f>
        <v>0</v>
      </c>
      <c r="J42" s="149">
        <f>('様式①_生徒申込み'!I42)</f>
        <v>0</v>
      </c>
      <c r="K42" s="150">
        <f>('様式①_生徒申込み'!J42)</f>
        <v>0</v>
      </c>
      <c r="L42" s="151">
        <f>('様式①_生徒申込み'!K42)</f>
        <v>0</v>
      </c>
      <c r="M42" s="15"/>
      <c r="N42" s="212"/>
      <c r="O42" s="213"/>
      <c r="P42" s="213"/>
      <c r="Q42" s="265"/>
      <c r="R42" s="275"/>
      <c r="S42" s="164">
        <f t="shared" si="0"/>
      </c>
      <c r="T42" s="164">
        <f t="shared" si="1"/>
      </c>
    </row>
    <row r="43" spans="1:20" ht="13.5">
      <c r="A43" s="32">
        <v>34</v>
      </c>
      <c r="B43" s="123">
        <f>('様式①_生徒申込み'!M43)</f>
      </c>
      <c r="C43" s="5"/>
      <c r="D43" s="6"/>
      <c r="E43" s="33"/>
      <c r="F43" s="146">
        <f>('様式①_生徒申込み'!E43)</f>
        <v>0</v>
      </c>
      <c r="G43" s="146">
        <f>('様式①_生徒申込み'!F43)</f>
        <v>0</v>
      </c>
      <c r="H43" s="147">
        <f>('様式①_生徒申込み'!G43)</f>
        <v>0</v>
      </c>
      <c r="I43" s="148">
        <f>('様式①_生徒申込み'!H43)</f>
        <v>0</v>
      </c>
      <c r="J43" s="149">
        <f>('様式①_生徒申込み'!I43)</f>
        <v>0</v>
      </c>
      <c r="K43" s="150">
        <f>('様式①_生徒申込み'!J43)</f>
        <v>0</v>
      </c>
      <c r="L43" s="151">
        <f>('様式①_生徒申込み'!K43)</f>
        <v>0</v>
      </c>
      <c r="M43" s="15"/>
      <c r="N43" s="212"/>
      <c r="O43" s="213"/>
      <c r="P43" s="213"/>
      <c r="Q43" s="265"/>
      <c r="R43" s="275"/>
      <c r="S43" s="164">
        <f t="shared" si="0"/>
      </c>
      <c r="T43" s="164">
        <f t="shared" si="1"/>
      </c>
    </row>
    <row r="44" spans="1:20" ht="14.25" thickBot="1">
      <c r="A44" s="34">
        <v>35</v>
      </c>
      <c r="B44" s="133">
        <f>('様式①_生徒申込み'!M44)</f>
      </c>
      <c r="C44" s="27"/>
      <c r="D44" s="28"/>
      <c r="E44" s="35"/>
      <c r="F44" s="152">
        <f>('様式①_生徒申込み'!E44)</f>
        <v>0</v>
      </c>
      <c r="G44" s="152">
        <f>('様式①_生徒申込み'!F44)</f>
        <v>0</v>
      </c>
      <c r="H44" s="153">
        <f>('様式①_生徒申込み'!G44)</f>
        <v>0</v>
      </c>
      <c r="I44" s="154">
        <f>('様式①_生徒申込み'!H44)</f>
        <v>0</v>
      </c>
      <c r="J44" s="155">
        <f>('様式①_生徒申込み'!I44)</f>
        <v>0</v>
      </c>
      <c r="K44" s="156">
        <f>('様式①_生徒申込み'!J44)</f>
        <v>0</v>
      </c>
      <c r="L44" s="157">
        <f>('様式①_生徒申込み'!K44)</f>
        <v>0</v>
      </c>
      <c r="M44" s="15"/>
      <c r="N44" s="214"/>
      <c r="O44" s="215"/>
      <c r="P44" s="215"/>
      <c r="Q44" s="266"/>
      <c r="R44" s="275"/>
      <c r="S44" s="164">
        <f t="shared" si="0"/>
      </c>
      <c r="T44" s="164">
        <f t="shared" si="1"/>
      </c>
    </row>
    <row r="45" spans="1:20" ht="14.25" thickTop="1">
      <c r="A45" s="23">
        <v>36</v>
      </c>
      <c r="B45" s="125">
        <f>('様式①_生徒申込み'!M45)</f>
      </c>
      <c r="C45" s="24"/>
      <c r="D45" s="25"/>
      <c r="E45" s="22"/>
      <c r="F45" s="140">
        <f>('様式①_生徒申込み'!E45)</f>
        <v>0</v>
      </c>
      <c r="G45" s="140">
        <f>('様式①_生徒申込み'!F45)</f>
        <v>0</v>
      </c>
      <c r="H45" s="141">
        <f>('様式①_生徒申込み'!G45)</f>
        <v>0</v>
      </c>
      <c r="I45" s="142">
        <f>('様式①_生徒申込み'!H45)</f>
        <v>0</v>
      </c>
      <c r="J45" s="143">
        <f>('様式①_生徒申込み'!I45)</f>
        <v>0</v>
      </c>
      <c r="K45" s="144">
        <f>('様式①_生徒申込み'!J45)</f>
        <v>0</v>
      </c>
      <c r="L45" s="145">
        <f>('様式①_生徒申込み'!K45)</f>
        <v>0</v>
      </c>
      <c r="M45" s="15"/>
      <c r="N45" s="210"/>
      <c r="O45" s="211"/>
      <c r="P45" s="211"/>
      <c r="Q45" s="264"/>
      <c r="R45" s="275"/>
      <c r="S45" s="164">
        <f t="shared" si="0"/>
      </c>
      <c r="T45" s="164">
        <f t="shared" si="1"/>
      </c>
    </row>
    <row r="46" spans="1:20" ht="13.5">
      <c r="A46" s="32">
        <v>37</v>
      </c>
      <c r="B46" s="123">
        <f>('様式①_生徒申込み'!M46)</f>
      </c>
      <c r="C46" s="5"/>
      <c r="D46" s="6"/>
      <c r="E46" s="33"/>
      <c r="F46" s="146">
        <f>('様式①_生徒申込み'!E46)</f>
        <v>0</v>
      </c>
      <c r="G46" s="146">
        <f>('様式①_生徒申込み'!F46)</f>
        <v>0</v>
      </c>
      <c r="H46" s="147">
        <f>('様式①_生徒申込み'!G46)</f>
        <v>0</v>
      </c>
      <c r="I46" s="148">
        <f>('様式①_生徒申込み'!H46)</f>
        <v>0</v>
      </c>
      <c r="J46" s="149">
        <f>('様式①_生徒申込み'!I46)</f>
        <v>0</v>
      </c>
      <c r="K46" s="150">
        <f>('様式①_生徒申込み'!J46)</f>
        <v>0</v>
      </c>
      <c r="L46" s="151">
        <f>('様式①_生徒申込み'!K46)</f>
        <v>0</v>
      </c>
      <c r="M46" s="15"/>
      <c r="N46" s="212"/>
      <c r="O46" s="213"/>
      <c r="P46" s="213"/>
      <c r="Q46" s="265"/>
      <c r="R46" s="275"/>
      <c r="S46" s="164">
        <f t="shared" si="0"/>
      </c>
      <c r="T46" s="164">
        <f t="shared" si="1"/>
      </c>
    </row>
    <row r="47" spans="1:20" ht="13.5">
      <c r="A47" s="32">
        <v>38</v>
      </c>
      <c r="B47" s="123">
        <f>('様式①_生徒申込み'!M47)</f>
      </c>
      <c r="C47" s="5"/>
      <c r="D47" s="6"/>
      <c r="E47" s="33"/>
      <c r="F47" s="146">
        <f>('様式①_生徒申込み'!E47)</f>
        <v>0</v>
      </c>
      <c r="G47" s="146">
        <f>('様式①_生徒申込み'!F47)</f>
        <v>0</v>
      </c>
      <c r="H47" s="147">
        <f>('様式①_生徒申込み'!G47)</f>
        <v>0</v>
      </c>
      <c r="I47" s="148">
        <f>('様式①_生徒申込み'!H47)</f>
        <v>0</v>
      </c>
      <c r="J47" s="149">
        <f>('様式①_生徒申込み'!I47)</f>
        <v>0</v>
      </c>
      <c r="K47" s="150">
        <f>('様式①_生徒申込み'!J47)</f>
        <v>0</v>
      </c>
      <c r="L47" s="151">
        <f>('様式①_生徒申込み'!K47)</f>
        <v>0</v>
      </c>
      <c r="M47" s="15"/>
      <c r="N47" s="212"/>
      <c r="O47" s="213"/>
      <c r="P47" s="213"/>
      <c r="Q47" s="265"/>
      <c r="R47" s="275"/>
      <c r="S47" s="164">
        <f t="shared" si="0"/>
      </c>
      <c r="T47" s="164">
        <f t="shared" si="1"/>
      </c>
    </row>
    <row r="48" spans="1:20" ht="13.5">
      <c r="A48" s="32">
        <v>39</v>
      </c>
      <c r="B48" s="123">
        <f>('様式①_生徒申込み'!M48)</f>
      </c>
      <c r="C48" s="5"/>
      <c r="D48" s="6"/>
      <c r="E48" s="33"/>
      <c r="F48" s="146">
        <f>('様式①_生徒申込み'!E48)</f>
        <v>0</v>
      </c>
      <c r="G48" s="146">
        <f>('様式①_生徒申込み'!F48)</f>
        <v>0</v>
      </c>
      <c r="H48" s="147">
        <f>('様式①_生徒申込み'!G48)</f>
        <v>0</v>
      </c>
      <c r="I48" s="148">
        <f>('様式①_生徒申込み'!H48)</f>
        <v>0</v>
      </c>
      <c r="J48" s="149">
        <f>('様式①_生徒申込み'!I48)</f>
        <v>0</v>
      </c>
      <c r="K48" s="150">
        <f>('様式①_生徒申込み'!J48)</f>
        <v>0</v>
      </c>
      <c r="L48" s="151">
        <f>('様式①_生徒申込み'!K48)</f>
        <v>0</v>
      </c>
      <c r="M48" s="15"/>
      <c r="N48" s="212"/>
      <c r="O48" s="213"/>
      <c r="P48" s="213"/>
      <c r="Q48" s="265"/>
      <c r="R48" s="275"/>
      <c r="S48" s="164">
        <f t="shared" si="0"/>
      </c>
      <c r="T48" s="164">
        <f t="shared" si="1"/>
      </c>
    </row>
    <row r="49" spans="1:20" ht="14.25" thickBot="1">
      <c r="A49" s="34">
        <v>40</v>
      </c>
      <c r="B49" s="133">
        <f>('様式①_生徒申込み'!M49)</f>
      </c>
      <c r="C49" s="27"/>
      <c r="D49" s="28"/>
      <c r="E49" s="35"/>
      <c r="F49" s="152">
        <f>('様式①_生徒申込み'!E49)</f>
        <v>0</v>
      </c>
      <c r="G49" s="152">
        <f>('様式①_生徒申込み'!F49)</f>
        <v>0</v>
      </c>
      <c r="H49" s="153">
        <f>('様式①_生徒申込み'!G49)</f>
        <v>0</v>
      </c>
      <c r="I49" s="154">
        <f>('様式①_生徒申込み'!H49)</f>
        <v>0</v>
      </c>
      <c r="J49" s="155">
        <f>('様式①_生徒申込み'!I49)</f>
        <v>0</v>
      </c>
      <c r="K49" s="156">
        <f>('様式①_生徒申込み'!J49)</f>
        <v>0</v>
      </c>
      <c r="L49" s="157">
        <f>('様式①_生徒申込み'!K49)</f>
        <v>0</v>
      </c>
      <c r="M49" s="15"/>
      <c r="N49" s="214"/>
      <c r="O49" s="215"/>
      <c r="P49" s="215"/>
      <c r="Q49" s="266"/>
      <c r="R49" s="275"/>
      <c r="S49" s="164">
        <f t="shared" si="0"/>
      </c>
      <c r="T49" s="164">
        <f t="shared" si="1"/>
      </c>
    </row>
    <row r="50" spans="1:20" ht="14.25" thickTop="1">
      <c r="A50" s="23">
        <v>41</v>
      </c>
      <c r="B50" s="125">
        <f>('様式①_生徒申込み'!M50)</f>
      </c>
      <c r="C50" s="24"/>
      <c r="D50" s="25"/>
      <c r="E50" s="22"/>
      <c r="F50" s="140">
        <f>('様式①_生徒申込み'!E50)</f>
        <v>0</v>
      </c>
      <c r="G50" s="140">
        <f>('様式①_生徒申込み'!F50)</f>
        <v>0</v>
      </c>
      <c r="H50" s="141">
        <f>('様式①_生徒申込み'!G50)</f>
        <v>0</v>
      </c>
      <c r="I50" s="142">
        <f>('様式①_生徒申込み'!H50)</f>
        <v>0</v>
      </c>
      <c r="J50" s="143">
        <f>('様式①_生徒申込み'!I50)</f>
        <v>0</v>
      </c>
      <c r="K50" s="144">
        <f>('様式①_生徒申込み'!J50)</f>
        <v>0</v>
      </c>
      <c r="L50" s="145">
        <f>('様式①_生徒申込み'!K50)</f>
        <v>0</v>
      </c>
      <c r="M50" s="15"/>
      <c r="N50" s="210"/>
      <c r="O50" s="211"/>
      <c r="P50" s="211"/>
      <c r="Q50" s="264"/>
      <c r="R50" s="275"/>
      <c r="S50" s="164">
        <f t="shared" si="0"/>
      </c>
      <c r="T50" s="164">
        <f t="shared" si="1"/>
      </c>
    </row>
    <row r="51" spans="1:20" ht="13.5">
      <c r="A51" s="32">
        <v>42</v>
      </c>
      <c r="B51" s="123">
        <f>('様式①_生徒申込み'!M51)</f>
      </c>
      <c r="C51" s="5"/>
      <c r="D51" s="6"/>
      <c r="E51" s="33"/>
      <c r="F51" s="146">
        <f>('様式①_生徒申込み'!E51)</f>
        <v>0</v>
      </c>
      <c r="G51" s="146">
        <f>('様式①_生徒申込み'!F51)</f>
        <v>0</v>
      </c>
      <c r="H51" s="147">
        <f>('様式①_生徒申込み'!G51)</f>
        <v>0</v>
      </c>
      <c r="I51" s="148">
        <f>('様式①_生徒申込み'!H51)</f>
        <v>0</v>
      </c>
      <c r="J51" s="149">
        <f>('様式①_生徒申込み'!I51)</f>
        <v>0</v>
      </c>
      <c r="K51" s="150">
        <f>('様式①_生徒申込み'!J51)</f>
        <v>0</v>
      </c>
      <c r="L51" s="151">
        <f>('様式①_生徒申込み'!K51)</f>
        <v>0</v>
      </c>
      <c r="M51" s="15"/>
      <c r="N51" s="212"/>
      <c r="O51" s="213"/>
      <c r="P51" s="213"/>
      <c r="Q51" s="265"/>
      <c r="R51" s="275"/>
      <c r="S51" s="164">
        <f t="shared" si="0"/>
      </c>
      <c r="T51" s="164">
        <f t="shared" si="1"/>
      </c>
    </row>
    <row r="52" spans="1:20" ht="13.5">
      <c r="A52" s="32">
        <v>43</v>
      </c>
      <c r="B52" s="123">
        <f>('様式①_生徒申込み'!M52)</f>
      </c>
      <c r="C52" s="5"/>
      <c r="D52" s="6"/>
      <c r="E52" s="33"/>
      <c r="F52" s="146">
        <f>('様式①_生徒申込み'!E52)</f>
        <v>0</v>
      </c>
      <c r="G52" s="146">
        <f>('様式①_生徒申込み'!F52)</f>
        <v>0</v>
      </c>
      <c r="H52" s="147">
        <f>('様式①_生徒申込み'!G52)</f>
        <v>0</v>
      </c>
      <c r="I52" s="148">
        <f>('様式①_生徒申込み'!H52)</f>
        <v>0</v>
      </c>
      <c r="J52" s="149">
        <f>('様式①_生徒申込み'!I52)</f>
        <v>0</v>
      </c>
      <c r="K52" s="150">
        <f>('様式①_生徒申込み'!J52)</f>
        <v>0</v>
      </c>
      <c r="L52" s="151">
        <f>('様式①_生徒申込み'!K52)</f>
        <v>0</v>
      </c>
      <c r="M52" s="15"/>
      <c r="N52" s="212"/>
      <c r="O52" s="213"/>
      <c r="P52" s="213"/>
      <c r="Q52" s="265"/>
      <c r="R52" s="275"/>
      <c r="S52" s="164">
        <f t="shared" si="0"/>
      </c>
      <c r="T52" s="164">
        <f t="shared" si="1"/>
      </c>
    </row>
    <row r="53" spans="1:20" ht="13.5">
      <c r="A53" s="32">
        <v>44</v>
      </c>
      <c r="B53" s="123">
        <f>('様式①_生徒申込み'!M53)</f>
      </c>
      <c r="C53" s="5"/>
      <c r="D53" s="6"/>
      <c r="E53" s="33"/>
      <c r="F53" s="146">
        <f>('様式①_生徒申込み'!E53)</f>
        <v>0</v>
      </c>
      <c r="G53" s="146">
        <f>('様式①_生徒申込み'!F53)</f>
        <v>0</v>
      </c>
      <c r="H53" s="147">
        <f>('様式①_生徒申込み'!G53)</f>
        <v>0</v>
      </c>
      <c r="I53" s="148">
        <f>('様式①_生徒申込み'!H53)</f>
        <v>0</v>
      </c>
      <c r="J53" s="149">
        <f>('様式①_生徒申込み'!I53)</f>
        <v>0</v>
      </c>
      <c r="K53" s="150">
        <f>('様式①_生徒申込み'!J53)</f>
        <v>0</v>
      </c>
      <c r="L53" s="151">
        <f>('様式①_生徒申込み'!K53)</f>
        <v>0</v>
      </c>
      <c r="M53" s="15"/>
      <c r="N53" s="212"/>
      <c r="O53" s="213"/>
      <c r="P53" s="213"/>
      <c r="Q53" s="265"/>
      <c r="R53" s="275"/>
      <c r="S53" s="164">
        <f t="shared" si="0"/>
      </c>
      <c r="T53" s="164">
        <f t="shared" si="1"/>
      </c>
    </row>
    <row r="54" spans="1:20" ht="14.25" thickBot="1">
      <c r="A54" s="34">
        <v>45</v>
      </c>
      <c r="B54" s="133">
        <f>('様式①_生徒申込み'!M54)</f>
      </c>
      <c r="C54" s="27"/>
      <c r="D54" s="28"/>
      <c r="E54" s="35"/>
      <c r="F54" s="152">
        <f>('様式①_生徒申込み'!E54)</f>
        <v>0</v>
      </c>
      <c r="G54" s="152">
        <f>('様式①_生徒申込み'!F54)</f>
        <v>0</v>
      </c>
      <c r="H54" s="153">
        <f>('様式①_生徒申込み'!G54)</f>
        <v>0</v>
      </c>
      <c r="I54" s="154">
        <f>('様式①_生徒申込み'!H54)</f>
        <v>0</v>
      </c>
      <c r="J54" s="155">
        <f>('様式①_生徒申込み'!I54)</f>
        <v>0</v>
      </c>
      <c r="K54" s="156">
        <f>('様式①_生徒申込み'!J54)</f>
        <v>0</v>
      </c>
      <c r="L54" s="157">
        <f>('様式①_生徒申込み'!K54)</f>
        <v>0</v>
      </c>
      <c r="M54" s="15"/>
      <c r="N54" s="214"/>
      <c r="O54" s="215"/>
      <c r="P54" s="215"/>
      <c r="Q54" s="266"/>
      <c r="R54" s="275"/>
      <c r="S54" s="164">
        <f t="shared" si="0"/>
      </c>
      <c r="T54" s="164">
        <f t="shared" si="1"/>
      </c>
    </row>
    <row r="55" spans="1:20" ht="14.25" thickTop="1">
      <c r="A55" s="23">
        <v>46</v>
      </c>
      <c r="B55" s="125">
        <f>('様式①_生徒申込み'!M55)</f>
      </c>
      <c r="C55" s="24"/>
      <c r="D55" s="25"/>
      <c r="E55" s="22"/>
      <c r="F55" s="140">
        <f>('様式①_生徒申込み'!E55)</f>
        <v>0</v>
      </c>
      <c r="G55" s="140">
        <f>('様式①_生徒申込み'!F55)</f>
        <v>0</v>
      </c>
      <c r="H55" s="141">
        <f>('様式①_生徒申込み'!G55)</f>
        <v>0</v>
      </c>
      <c r="I55" s="142">
        <f>('様式①_生徒申込み'!H55)</f>
        <v>0</v>
      </c>
      <c r="J55" s="143">
        <f>('様式①_生徒申込み'!I55)</f>
        <v>0</v>
      </c>
      <c r="K55" s="144">
        <f>('様式①_生徒申込み'!J55)</f>
        <v>0</v>
      </c>
      <c r="L55" s="145">
        <f>('様式①_生徒申込み'!K55)</f>
        <v>0</v>
      </c>
      <c r="M55" s="15"/>
      <c r="N55" s="210"/>
      <c r="O55" s="211"/>
      <c r="P55" s="211"/>
      <c r="Q55" s="264"/>
      <c r="R55" s="275"/>
      <c r="S55" s="164">
        <f t="shared" si="0"/>
      </c>
      <c r="T55" s="164">
        <f t="shared" si="1"/>
      </c>
    </row>
    <row r="56" spans="1:20" ht="13.5">
      <c r="A56" s="32">
        <v>47</v>
      </c>
      <c r="B56" s="123">
        <f>('様式①_生徒申込み'!M56)</f>
      </c>
      <c r="C56" s="5"/>
      <c r="D56" s="6"/>
      <c r="E56" s="33"/>
      <c r="F56" s="146">
        <f>('様式①_生徒申込み'!E56)</f>
        <v>0</v>
      </c>
      <c r="G56" s="146">
        <f>('様式①_生徒申込み'!F56)</f>
        <v>0</v>
      </c>
      <c r="H56" s="147">
        <f>('様式①_生徒申込み'!G56)</f>
        <v>0</v>
      </c>
      <c r="I56" s="148">
        <f>('様式①_生徒申込み'!H56)</f>
        <v>0</v>
      </c>
      <c r="J56" s="149">
        <f>('様式①_生徒申込み'!I56)</f>
        <v>0</v>
      </c>
      <c r="K56" s="150">
        <f>('様式①_生徒申込み'!J56)</f>
        <v>0</v>
      </c>
      <c r="L56" s="151">
        <f>('様式①_生徒申込み'!K56)</f>
        <v>0</v>
      </c>
      <c r="M56" s="15"/>
      <c r="N56" s="212"/>
      <c r="O56" s="213"/>
      <c r="P56" s="213"/>
      <c r="Q56" s="265"/>
      <c r="R56" s="275"/>
      <c r="S56" s="164">
        <f t="shared" si="0"/>
      </c>
      <c r="T56" s="164">
        <f t="shared" si="1"/>
      </c>
    </row>
    <row r="57" spans="1:20" ht="13.5">
      <c r="A57" s="32">
        <v>48</v>
      </c>
      <c r="B57" s="123">
        <f>('様式①_生徒申込み'!M57)</f>
      </c>
      <c r="C57" s="5"/>
      <c r="D57" s="6"/>
      <c r="E57" s="33"/>
      <c r="F57" s="146">
        <f>('様式①_生徒申込み'!E57)</f>
        <v>0</v>
      </c>
      <c r="G57" s="146">
        <f>('様式①_生徒申込み'!F57)</f>
        <v>0</v>
      </c>
      <c r="H57" s="147">
        <f>('様式①_生徒申込み'!G57)</f>
        <v>0</v>
      </c>
      <c r="I57" s="148">
        <f>('様式①_生徒申込み'!H57)</f>
        <v>0</v>
      </c>
      <c r="J57" s="149">
        <f>('様式①_生徒申込み'!I57)</f>
        <v>0</v>
      </c>
      <c r="K57" s="150">
        <f>('様式①_生徒申込み'!J57)</f>
        <v>0</v>
      </c>
      <c r="L57" s="151">
        <f>('様式①_生徒申込み'!K57)</f>
        <v>0</v>
      </c>
      <c r="M57" s="15"/>
      <c r="N57" s="212"/>
      <c r="O57" s="213"/>
      <c r="P57" s="213"/>
      <c r="Q57" s="265"/>
      <c r="R57" s="275"/>
      <c r="S57" s="164">
        <f t="shared" si="0"/>
      </c>
      <c r="T57" s="164">
        <f t="shared" si="1"/>
      </c>
    </row>
    <row r="58" spans="1:20" ht="13.5">
      <c r="A58" s="32">
        <v>49</v>
      </c>
      <c r="B58" s="123">
        <f>('様式①_生徒申込み'!M58)</f>
      </c>
      <c r="C58" s="5"/>
      <c r="D58" s="6"/>
      <c r="E58" s="33"/>
      <c r="F58" s="146">
        <f>('様式①_生徒申込み'!E58)</f>
        <v>0</v>
      </c>
      <c r="G58" s="146">
        <f>('様式①_生徒申込み'!F58)</f>
        <v>0</v>
      </c>
      <c r="H58" s="147">
        <f>('様式①_生徒申込み'!G58)</f>
        <v>0</v>
      </c>
      <c r="I58" s="148">
        <f>('様式①_生徒申込み'!H58)</f>
        <v>0</v>
      </c>
      <c r="J58" s="149">
        <f>('様式①_生徒申込み'!I58)</f>
        <v>0</v>
      </c>
      <c r="K58" s="150">
        <f>('様式①_生徒申込み'!J58)</f>
        <v>0</v>
      </c>
      <c r="L58" s="151">
        <f>('様式①_生徒申込み'!K58)</f>
        <v>0</v>
      </c>
      <c r="M58" s="15"/>
      <c r="N58" s="212"/>
      <c r="O58" s="213"/>
      <c r="P58" s="213"/>
      <c r="Q58" s="265"/>
      <c r="R58" s="275"/>
      <c r="S58" s="164">
        <f t="shared" si="0"/>
      </c>
      <c r="T58" s="164">
        <f t="shared" si="1"/>
      </c>
    </row>
    <row r="59" spans="1:20" ht="14.25" thickBot="1">
      <c r="A59" s="19">
        <v>50</v>
      </c>
      <c r="B59" s="124">
        <f>('様式①_生徒申込み'!M59)</f>
      </c>
      <c r="C59" s="7"/>
      <c r="D59" s="8"/>
      <c r="E59" s="4"/>
      <c r="F59" s="201">
        <f>('様式①_生徒申込み'!E59)</f>
        <v>0</v>
      </c>
      <c r="G59" s="201">
        <f>('様式①_生徒申込み'!F59)</f>
        <v>0</v>
      </c>
      <c r="H59" s="202">
        <f>('様式①_生徒申込み'!G59)</f>
        <v>0</v>
      </c>
      <c r="I59" s="203">
        <f>('様式①_生徒申込み'!H59)</f>
        <v>0</v>
      </c>
      <c r="J59" s="204">
        <f>('様式①_生徒申込み'!I59)</f>
        <v>0</v>
      </c>
      <c r="K59" s="205">
        <f>('様式①_生徒申込み'!J59)</f>
        <v>0</v>
      </c>
      <c r="L59" s="206">
        <f>('様式①_生徒申込み'!K59)</f>
        <v>0</v>
      </c>
      <c r="M59" s="15"/>
      <c r="N59" s="216"/>
      <c r="O59" s="217"/>
      <c r="P59" s="217"/>
      <c r="Q59" s="267"/>
      <c r="R59" s="275"/>
      <c r="S59" s="164">
        <f t="shared" si="0"/>
      </c>
      <c r="T59" s="164">
        <f t="shared" si="1"/>
      </c>
    </row>
    <row r="60" spans="1:18" ht="20.25" customHeight="1" thickBot="1">
      <c r="A60" s="268"/>
      <c r="B60" s="269"/>
      <c r="C60" s="207">
        <f>COUNTIF($E$10:$E$59,"教員")</f>
        <v>0</v>
      </c>
      <c r="D60" s="208">
        <f>COUNTIF($E$10:$E$59,"保護者")</f>
        <v>3</v>
      </c>
      <c r="E60" s="209">
        <f>$C$60+$D$60</f>
        <v>3</v>
      </c>
      <c r="F60" s="42"/>
      <c r="G60" s="42"/>
      <c r="H60" s="42"/>
      <c r="I60" s="42"/>
      <c r="J60" s="42"/>
      <c r="K60" s="42"/>
      <c r="L60" s="42"/>
      <c r="M60" s="12"/>
      <c r="N60" s="218">
        <f>COUNTIF(N$10:N$59,"○")</f>
        <v>0</v>
      </c>
      <c r="O60" s="219">
        <f>COUNTIF(O$10:O$59,"○")</f>
        <v>1</v>
      </c>
      <c r="P60" s="220">
        <f>COUNTIF(P$10:P$59,"○")</f>
        <v>1</v>
      </c>
      <c r="Q60" s="221">
        <f>COUNTIF(Q$10:Q$59,"○")</f>
        <v>0</v>
      </c>
      <c r="R60" s="270"/>
    </row>
  </sheetData>
  <sheetProtection/>
  <protectedRanges>
    <protectedRange sqref="D4:M4" name="範囲1_2"/>
    <protectedRange sqref="N4" name="範囲1_5"/>
    <protectedRange sqref="O4:P4" name="範囲1_2_2"/>
    <protectedRange sqref="S2:T2 S3:S5" name="範囲1_2_1"/>
    <protectedRange sqref="Q4:R4" name="範囲1_5_1"/>
  </protectedRanges>
  <mergeCells count="24">
    <mergeCell ref="B5:L5"/>
    <mergeCell ref="T6:T8"/>
    <mergeCell ref="C2:K2"/>
    <mergeCell ref="A4:C4"/>
    <mergeCell ref="D4:H4"/>
    <mergeCell ref="N4:Q4"/>
    <mergeCell ref="N5:Q5"/>
    <mergeCell ref="A6:A8"/>
    <mergeCell ref="S6:S8"/>
    <mergeCell ref="F7:G7"/>
    <mergeCell ref="J7:J8"/>
    <mergeCell ref="K7:K8"/>
    <mergeCell ref="P6:P8"/>
    <mergeCell ref="Q6:Q8"/>
    <mergeCell ref="L7:L8"/>
    <mergeCell ref="F6:L6"/>
    <mergeCell ref="N6:N8"/>
    <mergeCell ref="O6:O8"/>
    <mergeCell ref="B6:B8"/>
    <mergeCell ref="C6:C8"/>
    <mergeCell ref="D6:D8"/>
    <mergeCell ref="E6:E8"/>
    <mergeCell ref="H7:H8"/>
    <mergeCell ref="I7:I8"/>
  </mergeCells>
  <dataValidations count="2">
    <dataValidation type="list" allowBlank="1" showInputMessage="1" showErrorMessage="1" sqref="M10:R59">
      <formula1>"○"</formula1>
    </dataValidation>
    <dataValidation type="list" allowBlank="1" showInputMessage="1" showErrorMessage="1" sqref="E10:E59">
      <formula1>"教員,保護者"</formula1>
    </dataValidation>
  </dataValidations>
  <printOptions/>
  <pageMargins left="0.5118110236220472" right="0.3937007874015748" top="0.6299212598425197" bottom="0.35433070866141736" header="0.3149606299212598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MATUKAWA</dc:creator>
  <cp:keywords/>
  <dc:description/>
  <cp:lastModifiedBy>宮崎県教育庁</cp:lastModifiedBy>
  <cp:lastPrinted>2020-06-24T06:03:13Z</cp:lastPrinted>
  <dcterms:created xsi:type="dcterms:W3CDTF">2016-05-26T12:23:53Z</dcterms:created>
  <dcterms:modified xsi:type="dcterms:W3CDTF">2020-06-24T06:03:54Z</dcterms:modified>
  <cp:category/>
  <cp:version/>
  <cp:contentType/>
  <cp:contentStatus/>
</cp:coreProperties>
</file>