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Ｌ科\◆全国家庭クラブ宮崎大会\第７１回宮崎大会\事務局\１総務・事務\８大会誌\６月７日入稿分\"/>
    </mc:Choice>
  </mc:AlternateContent>
  <bookViews>
    <workbookView xWindow="0" yWindow="0" windowWidth="20490" windowHeight="7530"/>
  </bookViews>
  <sheets>
    <sheet name="R5.04.01" sheetId="1" r:id="rId1"/>
  </sheets>
  <definedNames>
    <definedName name="_xlnm.Print_Area" localSheetId="0">'R5.04.01'!$A$1:$K$40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F35" i="1"/>
  <c r="D35" i="1"/>
  <c r="H35" i="1" s="1"/>
  <c r="H34" i="1"/>
  <c r="H33" i="1"/>
  <c r="H32" i="1"/>
  <c r="H31" i="1"/>
  <c r="H30" i="1"/>
  <c r="H29" i="1"/>
  <c r="H28" i="1"/>
  <c r="H27" i="1"/>
  <c r="H26" i="1"/>
  <c r="F25" i="1"/>
  <c r="F39" i="1" s="1"/>
  <c r="D25" i="1"/>
  <c r="H25" i="1" s="1"/>
  <c r="H24" i="1"/>
  <c r="H23" i="1"/>
  <c r="H22" i="1"/>
  <c r="H21" i="1"/>
  <c r="H20" i="1"/>
  <c r="H19" i="1"/>
  <c r="H18" i="1"/>
  <c r="H17" i="1"/>
  <c r="H16" i="1"/>
  <c r="H15" i="1"/>
  <c r="F11" i="1"/>
  <c r="G11" i="1" s="1"/>
  <c r="D11" i="1"/>
  <c r="E8" i="1" s="1"/>
  <c r="H10" i="1"/>
  <c r="G10" i="1"/>
  <c r="H9" i="1"/>
  <c r="H8" i="1"/>
  <c r="G8" i="1"/>
  <c r="H7" i="1"/>
  <c r="E7" i="1"/>
  <c r="G38" i="1" l="1"/>
  <c r="G32" i="1"/>
  <c r="G28" i="1"/>
  <c r="G22" i="1"/>
  <c r="G18" i="1"/>
  <c r="G21" i="1"/>
  <c r="G17" i="1"/>
  <c r="G35" i="1"/>
  <c r="G33" i="1"/>
  <c r="G29" i="1"/>
  <c r="G25" i="1"/>
  <c r="G23" i="1"/>
  <c r="G19" i="1"/>
  <c r="G15" i="1"/>
  <c r="G36" i="1"/>
  <c r="G34" i="1"/>
  <c r="G30" i="1"/>
  <c r="G26" i="1"/>
  <c r="G24" i="1"/>
  <c r="G20" i="1"/>
  <c r="G16" i="1"/>
  <c r="G37" i="1"/>
  <c r="G31" i="1"/>
  <c r="G27" i="1"/>
  <c r="G39" i="1"/>
  <c r="H11" i="1"/>
  <c r="D3" i="1"/>
  <c r="G7" i="1"/>
  <c r="E10" i="1"/>
  <c r="E11" i="1"/>
  <c r="D39" i="1"/>
  <c r="E9" i="1"/>
  <c r="G9" i="1"/>
  <c r="E37" i="1" l="1"/>
  <c r="E31" i="1"/>
  <c r="E27" i="1"/>
  <c r="E21" i="1"/>
  <c r="E17" i="1"/>
  <c r="G3" i="1"/>
  <c r="J3" i="1" s="1"/>
  <c r="E30" i="1"/>
  <c r="E26" i="1"/>
  <c r="E24" i="1"/>
  <c r="E20" i="1"/>
  <c r="E16" i="1"/>
  <c r="E39" i="1"/>
  <c r="E38" i="1"/>
  <c r="E32" i="1"/>
  <c r="E28" i="1"/>
  <c r="E22" i="1"/>
  <c r="E18" i="1"/>
  <c r="H39" i="1"/>
  <c r="E33" i="1"/>
  <c r="E29" i="1"/>
  <c r="E23" i="1"/>
  <c r="E19" i="1"/>
  <c r="E15" i="1"/>
  <c r="E36" i="1"/>
  <c r="E35" i="1"/>
  <c r="E34" i="1"/>
  <c r="E25" i="1"/>
</calcChain>
</file>

<file path=xl/comments1.xml><?xml version="1.0" encoding="utf-8"?>
<comments xmlns="http://schemas.openxmlformats.org/spreadsheetml/2006/main">
  <authors>
    <author>財団法人家庭クラブ</author>
  </authors>
  <commentList>
    <comment ref="I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財団法人家庭クラブ: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<sst xmlns="http://schemas.openxmlformats.org/spreadsheetml/2006/main" count="88" uniqueCount="73">
  <si>
    <t>　　　　　　　　　　　　　　令和５年度全国高等学校家庭クラブ連盟予算(案）                     　　　</t>
    <rPh sb="14" eb="16">
      <t>レイワ</t>
    </rPh>
    <rPh sb="17" eb="19">
      <t>ネンド</t>
    </rPh>
    <rPh sb="19" eb="27">
      <t>ゼンコクコウトウガッコウカテイ</t>
    </rPh>
    <rPh sb="30" eb="32">
      <t>レンメイ</t>
    </rPh>
    <rPh sb="32" eb="33">
      <t>ヨ</t>
    </rPh>
    <rPh sb="33" eb="34">
      <t>ザン</t>
    </rPh>
    <rPh sb="35" eb="36">
      <t>アン</t>
    </rPh>
    <phoneticPr fontId="2"/>
  </si>
  <si>
    <t xml:space="preserve"> </t>
    <phoneticPr fontId="2"/>
  </si>
  <si>
    <t xml:space="preserve">収入額 
</t>
    <phoneticPr fontId="2"/>
  </si>
  <si>
    <t xml:space="preserve"> 円　　　支出額 </t>
    <rPh sb="1" eb="2">
      <t>エン</t>
    </rPh>
    <phoneticPr fontId="2"/>
  </si>
  <si>
    <t>円　　　　差引残高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</si>
  <si>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</si>
  <si>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(単位　円）</t>
    <rPh sb="1" eb="3">
      <t>タンイ</t>
    </rPh>
    <rPh sb="4" eb="5">
      <t>エン</t>
    </rPh>
    <phoneticPr fontId="2"/>
  </si>
  <si>
    <t>項       目</t>
    <rPh sb="0" eb="1">
      <t>コウ</t>
    </rPh>
    <rPh sb="8" eb="9">
      <t>メ</t>
    </rPh>
    <phoneticPr fontId="2"/>
  </si>
  <si>
    <t>５年予算</t>
    <rPh sb="1" eb="2">
      <t>ネン</t>
    </rPh>
    <rPh sb="2" eb="4">
      <t>ヨサン</t>
    </rPh>
    <phoneticPr fontId="2"/>
  </si>
  <si>
    <t>％</t>
    <phoneticPr fontId="2"/>
  </si>
  <si>
    <t>４年予算</t>
    <rPh sb="1" eb="2">
      <t>ネン</t>
    </rPh>
    <rPh sb="2" eb="4">
      <t>ヨサン</t>
    </rPh>
    <phoneticPr fontId="2"/>
  </si>
  <si>
    <t>４年度比較</t>
    <rPh sb="1" eb="3">
      <t>ネンド</t>
    </rPh>
    <rPh sb="3" eb="5">
      <t>ヒカク</t>
    </rPh>
    <phoneticPr fontId="2"/>
  </si>
  <si>
    <t>備    考</t>
    <rPh sb="0" eb="6">
      <t>ビコウ</t>
    </rPh>
    <phoneticPr fontId="2"/>
  </si>
  <si>
    <t>　</t>
    <phoneticPr fontId="2"/>
  </si>
  <si>
    <t>繰越金</t>
    <rPh sb="0" eb="3">
      <t>クリコシキン</t>
    </rPh>
    <phoneticPr fontId="2"/>
  </si>
  <si>
    <t>会費</t>
    <rPh sb="0" eb="2">
      <t>カイヒ</t>
    </rPh>
    <phoneticPr fontId="2"/>
  </si>
  <si>
    <t>100円×21万名</t>
    <rPh sb="3" eb="4">
      <t>エン</t>
    </rPh>
    <rPh sb="7" eb="8">
      <t>マン</t>
    </rPh>
    <rPh sb="8" eb="9">
      <t>ナ</t>
    </rPh>
    <phoneticPr fontId="2"/>
  </si>
  <si>
    <t>賛助会費</t>
    <rPh sb="0" eb="2">
      <t>サンジョ</t>
    </rPh>
    <rPh sb="2" eb="4">
      <t>カイヒ</t>
    </rPh>
    <phoneticPr fontId="2"/>
  </si>
  <si>
    <t>企業賛助・個人賛助</t>
    <rPh sb="0" eb="2">
      <t>キギョウ</t>
    </rPh>
    <rPh sb="2" eb="4">
      <t>サンジョ</t>
    </rPh>
    <rPh sb="5" eb="7">
      <t>コジン</t>
    </rPh>
    <rPh sb="7" eb="9">
      <t>サンジョ</t>
    </rPh>
    <phoneticPr fontId="2"/>
  </si>
  <si>
    <t>雑収入</t>
    <rPh sb="0" eb="1">
      <t>ザツ</t>
    </rPh>
    <rPh sb="1" eb="3">
      <t>シュウニュウ</t>
    </rPh>
    <phoneticPr fontId="2"/>
  </si>
  <si>
    <t>利息　ZKK分担金　</t>
    <rPh sb="0" eb="2">
      <t>リソク</t>
    </rPh>
    <rPh sb="6" eb="8">
      <t>ブンタン</t>
    </rPh>
    <rPh sb="8" eb="9">
      <t>キン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</si>
  <si>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</si>
  <si>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</si>
  <si>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（単位　円）</t>
    <rPh sb="1" eb="3">
      <t>タンイ</t>
    </rPh>
    <rPh sb="4" eb="5">
      <t>エン</t>
    </rPh>
    <phoneticPr fontId="2"/>
  </si>
  <si>
    <t>項　　　　目</t>
    <rPh sb="0" eb="6">
      <t>コウモク</t>
    </rPh>
    <phoneticPr fontId="2"/>
  </si>
  <si>
    <t>５年度予算</t>
    <rPh sb="1" eb="3">
      <t>ネンド</t>
    </rPh>
    <rPh sb="3" eb="5">
      <t>ヨサン</t>
    </rPh>
    <phoneticPr fontId="2"/>
  </si>
  <si>
    <t>４年度予算</t>
    <rPh sb="1" eb="3">
      <t>ネンド</t>
    </rPh>
    <rPh sb="3" eb="5">
      <t>ヨサン</t>
    </rPh>
    <phoneticPr fontId="2"/>
  </si>
  <si>
    <t>４度比較</t>
    <rPh sb="1" eb="2">
      <t>ド</t>
    </rPh>
    <rPh sb="2" eb="4">
      <t>ヒカク</t>
    </rPh>
    <phoneticPr fontId="2"/>
  </si>
  <si>
    <t>年次大会助成費</t>
    <rPh sb="0" eb="2">
      <t>ネンジ</t>
    </rPh>
    <rPh sb="2" eb="4">
      <t>タイカイ</t>
    </rPh>
    <rPh sb="4" eb="7">
      <t>ジョセイヒ</t>
    </rPh>
    <phoneticPr fontId="2"/>
  </si>
  <si>
    <t>大会開催県へ（当年度のみ）</t>
    <rPh sb="0" eb="2">
      <t>タイカイ</t>
    </rPh>
    <rPh sb="2" eb="4">
      <t>カイサイ</t>
    </rPh>
    <rPh sb="4" eb="5">
      <t>ケン</t>
    </rPh>
    <rPh sb="7" eb="8">
      <t>トウ</t>
    </rPh>
    <rPh sb="8" eb="10">
      <t>ネンド</t>
    </rPh>
    <phoneticPr fontId="2"/>
  </si>
  <si>
    <t>大会運営費</t>
    <rPh sb="0" eb="2">
      <t>タイカイ</t>
    </rPh>
    <rPh sb="2" eb="5">
      <t>ウンエイヒ</t>
    </rPh>
    <phoneticPr fontId="2"/>
  </si>
  <si>
    <t>宮崎大会 (連盟本部運営経費）</t>
    <rPh sb="0" eb="2">
      <t>ミヤザキ</t>
    </rPh>
    <rPh sb="2" eb="4">
      <t>タイカイ</t>
    </rPh>
    <rPh sb="6" eb="8">
      <t>レンメイ</t>
    </rPh>
    <rPh sb="8" eb="10">
      <t>ホンブ</t>
    </rPh>
    <rPh sb="10" eb="12">
      <t>ウンエイ</t>
    </rPh>
    <rPh sb="12" eb="14">
      <t>ケイヒ</t>
    </rPh>
    <phoneticPr fontId="2"/>
  </si>
  <si>
    <t>発表校補助費</t>
    <rPh sb="0" eb="2">
      <t>ハッピョウ</t>
    </rPh>
    <rPh sb="2" eb="3">
      <t>コウ</t>
    </rPh>
    <rPh sb="3" eb="6">
      <t>ホジョヒ</t>
    </rPh>
    <phoneticPr fontId="2"/>
  </si>
  <si>
    <t>71回前期分13校 72回後期分14校(12万@27校)　</t>
    <rPh sb="22" eb="23">
      <t>マン</t>
    </rPh>
    <rPh sb="26" eb="27">
      <t>コウ</t>
    </rPh>
    <phoneticPr fontId="2"/>
  </si>
  <si>
    <t>事</t>
    <rPh sb="0" eb="1">
      <t>ジ</t>
    </rPh>
    <phoneticPr fontId="2"/>
  </si>
  <si>
    <t>指導者養成講座費</t>
    <rPh sb="0" eb="3">
      <t>シドウシャ</t>
    </rPh>
    <rPh sb="3" eb="5">
      <t>ヨウセイ</t>
    </rPh>
    <rPh sb="5" eb="7">
      <t>コウザ</t>
    </rPh>
    <rPh sb="7" eb="8">
      <t>ヒ</t>
    </rPh>
    <phoneticPr fontId="2"/>
  </si>
  <si>
    <t>施設使用料、講演料、交通費、消耗品等</t>
    <rPh sb="0" eb="2">
      <t>シセツ</t>
    </rPh>
    <rPh sb="2" eb="4">
      <t>シヨウ</t>
    </rPh>
    <rPh sb="4" eb="5">
      <t>リョウ</t>
    </rPh>
    <rPh sb="6" eb="8">
      <t>コウエン</t>
    </rPh>
    <rPh sb="8" eb="9">
      <t>リョウ</t>
    </rPh>
    <rPh sb="10" eb="13">
      <t>コウツウヒショウモウヒントウ</t>
    </rPh>
    <phoneticPr fontId="2"/>
  </si>
  <si>
    <t>加盟校一覧作成費</t>
    <rPh sb="0" eb="3">
      <t>カメイコウ</t>
    </rPh>
    <rPh sb="3" eb="5">
      <t>イチラン</t>
    </rPh>
    <rPh sb="5" eb="8">
      <t>サクセイヒ</t>
    </rPh>
    <phoneticPr fontId="2"/>
  </si>
  <si>
    <t>印刷費及び県連等への送料</t>
    <rPh sb="0" eb="3">
      <t>インサツヒ</t>
    </rPh>
    <rPh sb="3" eb="4">
      <t>オヨ</t>
    </rPh>
    <rPh sb="5" eb="7">
      <t>ケンレン</t>
    </rPh>
    <rPh sb="7" eb="8">
      <t>トウ</t>
    </rPh>
    <rPh sb="10" eb="12">
      <t>ソウリョウ</t>
    </rPh>
    <phoneticPr fontId="2"/>
  </si>
  <si>
    <t>業</t>
    <rPh sb="0" eb="1">
      <t>ギョウ</t>
    </rPh>
    <phoneticPr fontId="2"/>
  </si>
  <si>
    <t>ＦＨＪ誌費</t>
    <rPh sb="3" eb="4">
      <t>シ</t>
    </rPh>
    <rPh sb="4" eb="5">
      <t>ヒ</t>
    </rPh>
    <phoneticPr fontId="2"/>
  </si>
  <si>
    <t>加盟校等へのFHJ誌代金及び送料(5回）</t>
    <rPh sb="0" eb="3">
      <t>カメイコウ</t>
    </rPh>
    <rPh sb="3" eb="4">
      <t>トウ</t>
    </rPh>
    <rPh sb="9" eb="10">
      <t>シ</t>
    </rPh>
    <rPh sb="10" eb="12">
      <t>ダイキン</t>
    </rPh>
    <rPh sb="12" eb="13">
      <t>オヨ</t>
    </rPh>
    <rPh sb="14" eb="16">
      <t>ソウリョウ</t>
    </rPh>
    <rPh sb="18" eb="19">
      <t>カイ</t>
    </rPh>
    <phoneticPr fontId="2"/>
  </si>
  <si>
    <t>表彰費</t>
    <rPh sb="0" eb="2">
      <t>ヒョウショウ</t>
    </rPh>
    <rPh sb="2" eb="3">
      <t>ヒ</t>
    </rPh>
    <phoneticPr fontId="2"/>
  </si>
  <si>
    <t>クラブ員表彰状の印刷及び送料</t>
    <rPh sb="3" eb="4">
      <t>イン</t>
    </rPh>
    <rPh sb="4" eb="6">
      <t>ヒョウショウ</t>
    </rPh>
    <rPh sb="6" eb="7">
      <t>ジョウ</t>
    </rPh>
    <rPh sb="8" eb="10">
      <t>インサツ</t>
    </rPh>
    <rPh sb="10" eb="11">
      <t>オヨ</t>
    </rPh>
    <rPh sb="12" eb="14">
      <t>ソウリョウ</t>
    </rPh>
    <phoneticPr fontId="2"/>
  </si>
  <si>
    <t>費</t>
    <rPh sb="0" eb="1">
      <t>ヒ</t>
    </rPh>
    <phoneticPr fontId="2"/>
  </si>
  <si>
    <t>研究費</t>
    <rPh sb="0" eb="3">
      <t>ケンキュウヒ</t>
    </rPh>
    <phoneticPr fontId="2"/>
  </si>
  <si>
    <t>活動推進、教材開発委員会他</t>
    <rPh sb="0" eb="4">
      <t>カツドウスイシン</t>
    </rPh>
    <rPh sb="5" eb="9">
      <t>キョウザイカイハツ</t>
    </rPh>
    <rPh sb="9" eb="12">
      <t>イインカイ</t>
    </rPh>
    <rPh sb="12" eb="13">
      <t>タ</t>
    </rPh>
    <phoneticPr fontId="2"/>
  </si>
  <si>
    <t>ブロック育成費</t>
    <rPh sb="4" eb="7">
      <t>イクセイヒ</t>
    </rPh>
    <phoneticPr fontId="2"/>
  </si>
  <si>
    <t xml:space="preserve">ブロック育成費(10万円×９）               </t>
    <rPh sb="4" eb="7">
      <t>イクセイヒ</t>
    </rPh>
    <rPh sb="10" eb="11">
      <t>マン</t>
    </rPh>
    <rPh sb="11" eb="12">
      <t>エン</t>
    </rPh>
    <phoneticPr fontId="2"/>
  </si>
  <si>
    <t>都道府県連盟補助費</t>
    <rPh sb="0" eb="4">
      <t>トドウフケン</t>
    </rPh>
    <rPh sb="4" eb="6">
      <t>レンメイ</t>
    </rPh>
    <rPh sb="6" eb="9">
      <t>ホジョヒ</t>
    </rPh>
    <phoneticPr fontId="2"/>
  </si>
  <si>
    <t>小　　　　計</t>
    <rPh sb="0" eb="1">
      <t>コ</t>
    </rPh>
    <rPh sb="5" eb="6">
      <t>ケイ</t>
    </rPh>
    <phoneticPr fontId="2"/>
  </si>
  <si>
    <t>会議費</t>
    <rPh sb="0" eb="3">
      <t>カイギヒ</t>
    </rPh>
    <phoneticPr fontId="2"/>
  </si>
  <si>
    <t>本部、常務運営、常任委員会他</t>
    <rPh sb="0" eb="2">
      <t>ホンブ</t>
    </rPh>
    <rPh sb="3" eb="5">
      <t>ジョウム</t>
    </rPh>
    <rPh sb="5" eb="7">
      <t>ウンエイ</t>
    </rPh>
    <rPh sb="8" eb="10">
      <t>ジョウニン</t>
    </rPh>
    <rPh sb="10" eb="13">
      <t>イインカイ</t>
    </rPh>
    <rPh sb="13" eb="14">
      <t>タ</t>
    </rPh>
    <phoneticPr fontId="2"/>
  </si>
  <si>
    <t>通信費</t>
    <rPh sb="0" eb="1">
      <t>ツウ</t>
    </rPh>
    <rPh sb="1" eb="2">
      <t>シン</t>
    </rPh>
    <rPh sb="2" eb="3">
      <t>ヒ</t>
    </rPh>
    <phoneticPr fontId="2"/>
  </si>
  <si>
    <t>電話経費 文書送付 振込み手数料等</t>
    <rPh sb="0" eb="2">
      <t>デンワ</t>
    </rPh>
    <rPh sb="2" eb="4">
      <t>ケイヒ</t>
    </rPh>
    <rPh sb="5" eb="7">
      <t>ブンショ</t>
    </rPh>
    <rPh sb="7" eb="9">
      <t>ソウフ</t>
    </rPh>
    <rPh sb="10" eb="12">
      <t>フリコ</t>
    </rPh>
    <rPh sb="13" eb="16">
      <t>テスウリョウ</t>
    </rPh>
    <rPh sb="16" eb="17">
      <t>トウ</t>
    </rPh>
    <phoneticPr fontId="2"/>
  </si>
  <si>
    <t>運</t>
    <rPh sb="0" eb="1">
      <t>ウン</t>
    </rPh>
    <phoneticPr fontId="2"/>
  </si>
  <si>
    <t>印刷費</t>
    <rPh sb="0" eb="3">
      <t>インサツヒ</t>
    </rPh>
    <phoneticPr fontId="2"/>
  </si>
  <si>
    <t>コピ－、資料印刷費等</t>
    <rPh sb="4" eb="6">
      <t>シリョウ</t>
    </rPh>
    <rPh sb="6" eb="8">
      <t>インサツ</t>
    </rPh>
    <rPh sb="8" eb="9">
      <t>ヒ</t>
    </rPh>
    <rPh sb="9" eb="10">
      <t>トウ</t>
    </rPh>
    <phoneticPr fontId="2"/>
  </si>
  <si>
    <t>業 務 委 託 費</t>
    <rPh sb="0" eb="1">
      <t>ギョウ</t>
    </rPh>
    <rPh sb="2" eb="3">
      <t>ツトム</t>
    </rPh>
    <rPh sb="4" eb="5">
      <t>イ</t>
    </rPh>
    <rPh sb="6" eb="7">
      <t>コトヅケ</t>
    </rPh>
    <rPh sb="8" eb="9">
      <t>ヒ</t>
    </rPh>
    <phoneticPr fontId="2"/>
  </si>
  <si>
    <t>財団へ業務委託費（コンクール、出版販売等）</t>
    <rPh sb="0" eb="2">
      <t>ザイダン</t>
    </rPh>
    <rPh sb="3" eb="5">
      <t>ギョウム</t>
    </rPh>
    <rPh sb="5" eb="7">
      <t>イタク</t>
    </rPh>
    <rPh sb="7" eb="8">
      <t>ヒ</t>
    </rPh>
    <rPh sb="15" eb="19">
      <t>シュッパンハンバイ</t>
    </rPh>
    <rPh sb="19" eb="20">
      <t>トウ</t>
    </rPh>
    <phoneticPr fontId="2"/>
  </si>
  <si>
    <t>営</t>
    <rPh sb="0" eb="1">
      <t>エイ</t>
    </rPh>
    <phoneticPr fontId="2"/>
  </si>
  <si>
    <t>旅費交通費</t>
    <rPh sb="0" eb="2">
      <t>リョヒ</t>
    </rPh>
    <rPh sb="2" eb="5">
      <t>コウツウヒ</t>
    </rPh>
    <phoneticPr fontId="2"/>
  </si>
  <si>
    <t>交際費</t>
    <rPh sb="0" eb="3">
      <t>コウサイヒ</t>
    </rPh>
    <phoneticPr fontId="2"/>
  </si>
  <si>
    <t>消耗品費</t>
    <rPh sb="0" eb="3">
      <t>ショウモウヒン</t>
    </rPh>
    <rPh sb="3" eb="4">
      <t>ヒ</t>
    </rPh>
    <phoneticPr fontId="2"/>
  </si>
  <si>
    <t>用紙  封筒  事務用品他</t>
    <rPh sb="0" eb="2">
      <t>ヨウシ</t>
    </rPh>
    <phoneticPr fontId="2"/>
  </si>
  <si>
    <t>雑費</t>
    <rPh sb="0" eb="2">
      <t>ザッピ</t>
    </rPh>
    <phoneticPr fontId="2"/>
  </si>
  <si>
    <t>ホームページ管理料</t>
    <rPh sb="6" eb="8">
      <t>カンリ</t>
    </rPh>
    <rPh sb="8" eb="9">
      <t>リョウ</t>
    </rPh>
    <phoneticPr fontId="2"/>
  </si>
  <si>
    <t>ホームページの更新及び管理等</t>
    <rPh sb="7" eb="9">
      <t>コウシン</t>
    </rPh>
    <rPh sb="9" eb="10">
      <t>オヨ</t>
    </rPh>
    <rPh sb="11" eb="13">
      <t>カンリ</t>
    </rPh>
    <rPh sb="13" eb="14">
      <t>ナド</t>
    </rPh>
    <phoneticPr fontId="2"/>
  </si>
  <si>
    <t>記念行事準備基金</t>
    <rPh sb="0" eb="2">
      <t>キネン</t>
    </rPh>
    <rPh sb="2" eb="4">
      <t>ギョウジ</t>
    </rPh>
    <rPh sb="4" eb="6">
      <t>ジュンビ</t>
    </rPh>
    <rPh sb="6" eb="8">
      <t>キキン</t>
    </rPh>
    <phoneticPr fontId="2"/>
  </si>
  <si>
    <t>周年行事基金積立（80周年）2年目</t>
    <rPh sb="0" eb="2">
      <t>シュウネン</t>
    </rPh>
    <rPh sb="2" eb="4">
      <t>ギョウジ</t>
    </rPh>
    <rPh sb="4" eb="6">
      <t>キキン</t>
    </rPh>
    <rPh sb="6" eb="8">
      <t>ツミタテ</t>
    </rPh>
    <rPh sb="15" eb="17">
      <t>ネンメ</t>
    </rPh>
    <phoneticPr fontId="2"/>
  </si>
  <si>
    <t>活動推進基金</t>
    <rPh sb="0" eb="2">
      <t>カツドウ</t>
    </rPh>
    <rPh sb="2" eb="4">
      <t>スイシン</t>
    </rPh>
    <rPh sb="4" eb="6">
      <t>キキン</t>
    </rPh>
    <phoneticPr fontId="2"/>
  </si>
  <si>
    <t>予備費</t>
    <rPh sb="0" eb="3">
      <t>ヨビヒ</t>
    </rPh>
    <phoneticPr fontId="2"/>
  </si>
  <si>
    <t>支　出　合　計</t>
    <rPh sb="0" eb="3">
      <t>シシュツ</t>
    </rPh>
    <rPh sb="4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</si>
</sst>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;&quot;△ &quot;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28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38" fontId="5" fillId="0" borderId="0" xfId="1" applyFont="1" applyFill="1" applyAlignment="1">
      <alignment horizontal="right" vertical="top" wrapText="1"/>
    </xf>
    <xf numFmtId="38" fontId="5" fillId="0" borderId="0" xfId="1" applyFont="1" applyFill="1" applyAlignment="1">
      <alignment vertical="top"/>
    </xf>
    <xf numFmtId="38" fontId="5" fillId="0" borderId="0" xfId="1" applyFont="1" applyFill="1" applyAlignment="1">
      <alignment horizontal="left" vertical="top"/>
    </xf>
    <xf numFmtId="0" fontId="9" fillId="0" borderId="0" xfId="0" applyFont="1" applyAlignment="1">
      <alignment vertical="top"/>
    </xf>
    <xf numFmtId="3" fontId="8" fillId="0" borderId="0" xfId="0" applyNumberFormat="1" applyFont="1" applyAlignment="1">
      <alignment horizontal="right"/>
    </xf>
    <xf numFmtId="38" fontId="8" fillId="0" borderId="0" xfId="1" applyFont="1" applyAlignment="1"/>
    <xf numFmtId="3" fontId="8" fillId="0" borderId="0" xfId="0" applyNumberFormat="1" applyFont="1" applyAlignment="1">
      <alignment horizontal="distributed"/>
    </xf>
    <xf numFmtId="0" fontId="8" fillId="0" borderId="0" xfId="0" applyFont="1" applyAlignment="1">
      <alignment horizontal="center"/>
    </xf>
    <xf numFmtId="38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right"/>
    </xf>
    <xf numFmtId="38" fontId="12" fillId="0" borderId="5" xfId="1" applyFont="1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/>
    </xf>
    <xf numFmtId="38" fontId="12" fillId="0" borderId="3" xfId="1" applyFont="1" applyBorder="1" applyAlignment="1">
      <alignment horizontal="center" vertical="center"/>
    </xf>
    <xf numFmtId="0" fontId="12" fillId="0" borderId="5" xfId="0" applyFont="1" applyBorder="1" applyAlignment="1">
      <alignment horizontal="distributed" vertical="center"/>
    </xf>
    <xf numFmtId="0" fontId="12" fillId="0" borderId="5" xfId="0" applyFont="1" applyBorder="1" applyAlignment="1">
      <alignment horizontal="center" vertical="center"/>
    </xf>
    <xf numFmtId="38" fontId="13" fillId="0" borderId="9" xfId="1" applyFont="1" applyFill="1" applyBorder="1" applyAlignment="1"/>
    <xf numFmtId="176" fontId="13" fillId="0" borderId="9" xfId="0" applyNumberFormat="1" applyFont="1" applyBorder="1" applyAlignment="1">
      <alignment horizontal="distributed"/>
    </xf>
    <xf numFmtId="177" fontId="13" fillId="0" borderId="10" xfId="0" applyNumberFormat="1" applyFont="1" applyBorder="1"/>
    <xf numFmtId="38" fontId="13" fillId="0" borderId="9" xfId="1" applyFont="1" applyBorder="1" applyAlignment="1"/>
    <xf numFmtId="38" fontId="13" fillId="0" borderId="19" xfId="1" applyFont="1" applyBorder="1" applyAlignment="1"/>
    <xf numFmtId="176" fontId="13" fillId="0" borderId="19" xfId="0" applyNumberFormat="1" applyFont="1" applyBorder="1" applyAlignment="1">
      <alignment horizontal="distributed"/>
    </xf>
    <xf numFmtId="177" fontId="13" fillId="0" borderId="20" xfId="0" applyNumberFormat="1" applyFont="1" applyBorder="1"/>
    <xf numFmtId="0" fontId="0" fillId="0" borderId="0" xfId="0" applyAlignment="1">
      <alignment horizontal="center"/>
    </xf>
    <xf numFmtId="38" fontId="13" fillId="0" borderId="4" xfId="1" applyFont="1" applyBorder="1" applyAlignment="1"/>
    <xf numFmtId="176" fontId="13" fillId="0" borderId="5" xfId="0" applyNumberFormat="1" applyFont="1" applyBorder="1" applyAlignment="1">
      <alignment horizontal="distributed"/>
    </xf>
    <xf numFmtId="177" fontId="13" fillId="0" borderId="5" xfId="0" applyNumberFormat="1" applyFont="1" applyBorder="1"/>
    <xf numFmtId="0" fontId="3" fillId="0" borderId="0" xfId="0" applyFont="1"/>
    <xf numFmtId="0" fontId="3" fillId="0" borderId="0" xfId="0" applyFont="1" applyAlignment="1">
      <alignment horizontal="distributed"/>
    </xf>
    <xf numFmtId="38" fontId="3" fillId="0" borderId="0" xfId="1" applyFont="1" applyAlignment="1"/>
    <xf numFmtId="0" fontId="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8" fontId="12" fillId="0" borderId="0" xfId="1" applyFont="1" applyBorder="1" applyAlignment="1"/>
    <xf numFmtId="0" fontId="12" fillId="0" borderId="0" xfId="0" applyFont="1" applyAlignment="1">
      <alignment horizontal="left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/>
    <xf numFmtId="0" fontId="3" fillId="0" borderId="29" xfId="0" applyFont="1" applyBorder="1" applyAlignment="1">
      <alignment horizontal="distributed"/>
    </xf>
    <xf numFmtId="38" fontId="13" fillId="0" borderId="30" xfId="1" applyFont="1" applyBorder="1" applyAlignment="1"/>
    <xf numFmtId="176" fontId="13" fillId="0" borderId="31" xfId="0" applyNumberFormat="1" applyFont="1" applyBorder="1" applyAlignment="1">
      <alignment horizontal="distributed"/>
    </xf>
    <xf numFmtId="0" fontId="3" fillId="0" borderId="32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4" xfId="0" applyFont="1" applyBorder="1" applyAlignment="1">
      <alignment horizontal="distributed"/>
    </xf>
    <xf numFmtId="176" fontId="13" fillId="0" borderId="33" xfId="0" applyNumberFormat="1" applyFont="1" applyBorder="1" applyAlignment="1">
      <alignment horizontal="distributed"/>
    </xf>
    <xf numFmtId="0" fontId="15" fillId="0" borderId="34" xfId="0" applyFont="1" applyBorder="1"/>
    <xf numFmtId="0" fontId="3" fillId="0" borderId="13" xfId="0" applyFont="1" applyBorder="1"/>
    <xf numFmtId="0" fontId="3" fillId="0" borderId="37" xfId="0" applyFont="1" applyBorder="1"/>
    <xf numFmtId="0" fontId="3" fillId="0" borderId="22" xfId="0" applyFont="1" applyBorder="1" applyAlignment="1">
      <alignment horizontal="distributed"/>
    </xf>
    <xf numFmtId="0" fontId="3" fillId="0" borderId="38" xfId="0" applyFont="1" applyBorder="1" applyAlignment="1">
      <alignment horizontal="left" vertical="center" wrapText="1"/>
    </xf>
    <xf numFmtId="38" fontId="5" fillId="0" borderId="4" xfId="1" applyFont="1" applyBorder="1" applyAlignment="1">
      <alignment shrinkToFit="1"/>
    </xf>
    <xf numFmtId="176" fontId="13" fillId="0" borderId="30" xfId="0" applyNumberFormat="1" applyFont="1" applyBorder="1" applyAlignment="1">
      <alignment horizontal="distributed"/>
    </xf>
    <xf numFmtId="0" fontId="3" fillId="0" borderId="27" xfId="0" applyFont="1" applyBorder="1" applyAlignment="1">
      <alignment vertical="center" wrapText="1"/>
    </xf>
    <xf numFmtId="0" fontId="3" fillId="0" borderId="40" xfId="0" applyFont="1" applyBorder="1"/>
    <xf numFmtId="0" fontId="3" fillId="0" borderId="32" xfId="0" applyFont="1" applyBorder="1" applyAlignment="1">
      <alignment vertical="center" wrapText="1"/>
    </xf>
    <xf numFmtId="176" fontId="13" fillId="0" borderId="41" xfId="0" applyNumberFormat="1" applyFont="1" applyBorder="1" applyAlignment="1">
      <alignment horizontal="distributed"/>
    </xf>
    <xf numFmtId="0" fontId="0" fillId="0" borderId="34" xfId="0" applyBorder="1"/>
    <xf numFmtId="176" fontId="13" fillId="0" borderId="10" xfId="0" applyNumberFormat="1" applyFont="1" applyBorder="1" applyAlignment="1">
      <alignment horizontal="distributed"/>
    </xf>
    <xf numFmtId="177" fontId="13" fillId="0" borderId="33" xfId="0" applyNumberFormat="1" applyFont="1" applyBorder="1"/>
    <xf numFmtId="0" fontId="15" fillId="0" borderId="32" xfId="0" applyFont="1" applyBorder="1"/>
    <xf numFmtId="0" fontId="3" fillId="0" borderId="42" xfId="0" applyFont="1" applyBorder="1"/>
    <xf numFmtId="0" fontId="3" fillId="0" borderId="19" xfId="0" applyFont="1" applyBorder="1" applyAlignment="1">
      <alignment horizontal="distributed"/>
    </xf>
    <xf numFmtId="38" fontId="13" fillId="0" borderId="43" xfId="1" applyFont="1" applyFill="1" applyBorder="1" applyAlignment="1"/>
    <xf numFmtId="0" fontId="3" fillId="0" borderId="38" xfId="0" applyFont="1" applyBorder="1" applyAlignment="1">
      <alignment vertical="center" wrapText="1"/>
    </xf>
    <xf numFmtId="38" fontId="5" fillId="0" borderId="4" xfId="1" applyFont="1" applyBorder="1" applyAlignment="1"/>
    <xf numFmtId="176" fontId="13" fillId="0" borderId="47" xfId="0" applyNumberFormat="1" applyFont="1" applyBorder="1" applyAlignment="1">
      <alignment horizontal="distributed"/>
    </xf>
    <xf numFmtId="38" fontId="13" fillId="0" borderId="33" xfId="1" applyFont="1" applyBorder="1" applyAlignment="1"/>
    <xf numFmtId="0" fontId="3" fillId="0" borderId="8" xfId="0" applyFont="1" applyBorder="1" applyAlignment="1">
      <alignment horizontal="distributed"/>
    </xf>
    <xf numFmtId="177" fontId="13" fillId="0" borderId="43" xfId="0" applyNumberFormat="1" applyFont="1" applyBorder="1"/>
    <xf numFmtId="177" fontId="13" fillId="0" borderId="5" xfId="0" applyNumberFormat="1" applyFont="1" applyBorder="1" applyAlignment="1">
      <alignment shrinkToFit="1"/>
    </xf>
    <xf numFmtId="0" fontId="17" fillId="0" borderId="0" xfId="0" applyFont="1" applyAlignment="1">
      <alignment horizontal="distributed"/>
    </xf>
    <xf numFmtId="38" fontId="17" fillId="0" borderId="0" xfId="1" applyFont="1" applyAlignment="1"/>
    <xf numFmtId="0" fontId="17" fillId="0" borderId="0" xfId="0" applyFont="1"/>
    <xf numFmtId="0" fontId="18" fillId="0" borderId="0" xfId="0" applyFont="1"/>
    <xf numFmtId="38" fontId="13" fillId="0" borderId="0" xfId="1" applyFont="1" applyBorder="1" applyAlignment="1"/>
    <xf numFmtId="0" fontId="3" fillId="0" borderId="3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3" fillId="0" borderId="35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8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6" fillId="0" borderId="35" xfId="0" applyFont="1" applyBorder="1" applyAlignment="1">
      <alignment horizontal="left" wrapText="1"/>
    </xf>
    <xf numFmtId="0" fontId="16" fillId="0" borderId="36" xfId="0" applyFont="1" applyBorder="1" applyAlignment="1">
      <alignment horizontal="left" wrapText="1"/>
    </xf>
    <xf numFmtId="0" fontId="14" fillId="0" borderId="1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16" xfId="0" applyFont="1" applyBorder="1" applyAlignment="1">
      <alignment horizontal="distributed"/>
    </xf>
    <xf numFmtId="0" fontId="3" fillId="0" borderId="17" xfId="0" applyFont="1" applyBorder="1" applyAlignment="1">
      <alignment horizontal="distributed"/>
    </xf>
    <xf numFmtId="0" fontId="3" fillId="0" borderId="18" xfId="0" applyFont="1" applyBorder="1" applyAlignment="1">
      <alignment horizontal="distributed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distributed"/>
    </xf>
    <xf numFmtId="0" fontId="3" fillId="0" borderId="24" xfId="0" applyFont="1" applyBorder="1" applyAlignment="1">
      <alignment horizontal="distributed"/>
    </xf>
    <xf numFmtId="0" fontId="3" fillId="0" borderId="25" xfId="0" applyFont="1" applyBorder="1" applyAlignment="1">
      <alignment horizontal="distributed"/>
    </xf>
    <xf numFmtId="0" fontId="13" fillId="0" borderId="26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0" fontId="13" fillId="0" borderId="1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3" fillId="0" borderId="12" xfId="0" applyFont="1" applyBorder="1" applyAlignment="1">
      <alignment horizontal="distributed"/>
    </xf>
    <xf numFmtId="0" fontId="3" fillId="0" borderId="13" xfId="0" applyFont="1" applyBorder="1" applyAlignment="1">
      <alignment horizontal="distributed"/>
    </xf>
    <xf numFmtId="0" fontId="3" fillId="0" borderId="14" xfId="0" applyFont="1" applyBorder="1" applyAlignment="1">
      <alignment horizontal="distributed"/>
    </xf>
    <xf numFmtId="0" fontId="3" fillId="0" borderId="1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0" xfId="1" applyFont="1" applyFill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640771</xdr:colOff>
      <xdr:row>1</xdr:row>
      <xdr:rowOff>329045</xdr:rowOff>
    </xdr:from>
    <xdr:to>
      <xdr:col>9</xdr:col>
      <xdr:colOff>1108362</xdr:colOff>
      <xdr:row>2</xdr:row>
      <xdr:rowOff>259773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4BF7F8-CCDB-4C42-A212-C32C1FF3B82E}"/>
            </a:ext>
          </a:extLst>
        </xdr:cNvPr>
        <xdr:cNvSpPr/>
      </xdr:nvSpPr>
      <xdr:spPr>
        <a:xfrm>
          <a:off x="10080046" y="681470"/>
          <a:ext cx="467591" cy="3498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Layout" zoomScale="90" zoomScaleNormal="70" zoomScaleSheetLayoutView="40" zoomScalePageLayoutView="90" workbookViewId="0">
      <selection sqref="A1:J1"/>
    </sheetView>
  </sheetViews>
  <sheetFormatPr defaultRowHeight="18" customHeight="1" x14ac:dyDescent="0.15"/>
  <cols>
    <col min="1" max="1" width="2.625" customWidth="1"/>
    <col min="2" max="2" width="4.25" customWidth="1"/>
    <col min="3" max="3" width="25.25" style="76" customWidth="1"/>
    <col min="4" max="4" width="24.625" style="77" customWidth="1"/>
    <col min="5" max="5" width="10.125" style="76" hidden="1" customWidth="1"/>
    <col min="6" max="6" width="24.625" style="76" customWidth="1"/>
    <col min="7" max="7" width="10.875" style="76" hidden="1" customWidth="1"/>
    <col min="8" max="8" width="24.625" style="76" customWidth="1"/>
    <col min="9" max="9" width="29.75" style="78" customWidth="1"/>
    <col min="10" max="10" width="23.625" style="79" customWidth="1"/>
    <col min="11" max="11" width="4" customWidth="1"/>
    <col min="257" max="257" width="2.625" customWidth="1"/>
    <col min="258" max="258" width="4.25" customWidth="1"/>
    <col min="259" max="259" width="25.25" customWidth="1"/>
    <col min="260" max="260" width="17.75" customWidth="1"/>
    <col min="261" max="261" width="10.125" customWidth="1"/>
    <col min="262" max="262" width="17.75" customWidth="1"/>
    <col min="263" max="263" width="10.125" customWidth="1"/>
    <col min="264" max="264" width="19.75" customWidth="1"/>
    <col min="265" max="265" width="29.75" customWidth="1"/>
    <col min="266" max="266" width="23.625" customWidth="1"/>
    <col min="267" max="267" width="4" customWidth="1"/>
    <col min="513" max="513" width="2.625" customWidth="1"/>
    <col min="514" max="514" width="4.25" customWidth="1"/>
    <col min="515" max="515" width="25.25" customWidth="1"/>
    <col min="516" max="516" width="17.75" customWidth="1"/>
    <col min="517" max="517" width="10.125" customWidth="1"/>
    <col min="518" max="518" width="17.75" customWidth="1"/>
    <col min="519" max="519" width="10.125" customWidth="1"/>
    <col min="520" max="520" width="19.75" customWidth="1"/>
    <col min="521" max="521" width="29.75" customWidth="1"/>
    <col min="522" max="522" width="23.625" customWidth="1"/>
    <col min="523" max="523" width="4" customWidth="1"/>
    <col min="769" max="769" width="2.625" customWidth="1"/>
    <col min="770" max="770" width="4.25" customWidth="1"/>
    <col min="771" max="771" width="25.25" customWidth="1"/>
    <col min="772" max="772" width="17.75" customWidth="1"/>
    <col min="773" max="773" width="10.125" customWidth="1"/>
    <col min="774" max="774" width="17.75" customWidth="1"/>
    <col min="775" max="775" width="10.125" customWidth="1"/>
    <col min="776" max="776" width="19.75" customWidth="1"/>
    <col min="777" max="777" width="29.75" customWidth="1"/>
    <col min="778" max="778" width="23.625" customWidth="1"/>
    <col min="779" max="779" width="4" customWidth="1"/>
    <col min="1025" max="1025" width="2.625" customWidth="1"/>
    <col min="1026" max="1026" width="4.25" customWidth="1"/>
    <col min="1027" max="1027" width="25.25" customWidth="1"/>
    <col min="1028" max="1028" width="17.75" customWidth="1"/>
    <col min="1029" max="1029" width="10.125" customWidth="1"/>
    <col min="1030" max="1030" width="17.75" customWidth="1"/>
    <col min="1031" max="1031" width="10.125" customWidth="1"/>
    <col min="1032" max="1032" width="19.75" customWidth="1"/>
    <col min="1033" max="1033" width="29.75" customWidth="1"/>
    <col min="1034" max="1034" width="23.625" customWidth="1"/>
    <col min="1035" max="1035" width="4" customWidth="1"/>
    <col min="1281" max="1281" width="2.625" customWidth="1"/>
    <col min="1282" max="1282" width="4.25" customWidth="1"/>
    <col min="1283" max="1283" width="25.25" customWidth="1"/>
    <col min="1284" max="1284" width="17.75" customWidth="1"/>
    <col min="1285" max="1285" width="10.125" customWidth="1"/>
    <col min="1286" max="1286" width="17.75" customWidth="1"/>
    <col min="1287" max="1287" width="10.125" customWidth="1"/>
    <col min="1288" max="1288" width="19.75" customWidth="1"/>
    <col min="1289" max="1289" width="29.75" customWidth="1"/>
    <col min="1290" max="1290" width="23.625" customWidth="1"/>
    <col min="1291" max="1291" width="4" customWidth="1"/>
    <col min="1537" max="1537" width="2.625" customWidth="1"/>
    <col min="1538" max="1538" width="4.25" customWidth="1"/>
    <col min="1539" max="1539" width="25.25" customWidth="1"/>
    <col min="1540" max="1540" width="17.75" customWidth="1"/>
    <col min="1541" max="1541" width="10.125" customWidth="1"/>
    <col min="1542" max="1542" width="17.75" customWidth="1"/>
    <col min="1543" max="1543" width="10.125" customWidth="1"/>
    <col min="1544" max="1544" width="19.75" customWidth="1"/>
    <col min="1545" max="1545" width="29.75" customWidth="1"/>
    <col min="1546" max="1546" width="23.625" customWidth="1"/>
    <col min="1547" max="1547" width="4" customWidth="1"/>
    <col min="1793" max="1793" width="2.625" customWidth="1"/>
    <col min="1794" max="1794" width="4.25" customWidth="1"/>
    <col min="1795" max="1795" width="25.25" customWidth="1"/>
    <col min="1796" max="1796" width="17.75" customWidth="1"/>
    <col min="1797" max="1797" width="10.125" customWidth="1"/>
    <col min="1798" max="1798" width="17.75" customWidth="1"/>
    <col min="1799" max="1799" width="10.125" customWidth="1"/>
    <col min="1800" max="1800" width="19.75" customWidth="1"/>
    <col min="1801" max="1801" width="29.75" customWidth="1"/>
    <col min="1802" max="1802" width="23.625" customWidth="1"/>
    <col min="1803" max="1803" width="4" customWidth="1"/>
    <col min="2049" max="2049" width="2.625" customWidth="1"/>
    <col min="2050" max="2050" width="4.25" customWidth="1"/>
    <col min="2051" max="2051" width="25.25" customWidth="1"/>
    <col min="2052" max="2052" width="17.75" customWidth="1"/>
    <col min="2053" max="2053" width="10.125" customWidth="1"/>
    <col min="2054" max="2054" width="17.75" customWidth="1"/>
    <col min="2055" max="2055" width="10.125" customWidth="1"/>
    <col min="2056" max="2056" width="19.75" customWidth="1"/>
    <col min="2057" max="2057" width="29.75" customWidth="1"/>
    <col min="2058" max="2058" width="23.625" customWidth="1"/>
    <col min="2059" max="2059" width="4" customWidth="1"/>
    <col min="2305" max="2305" width="2.625" customWidth="1"/>
    <col min="2306" max="2306" width="4.25" customWidth="1"/>
    <col min="2307" max="2307" width="25.25" customWidth="1"/>
    <col min="2308" max="2308" width="17.75" customWidth="1"/>
    <col min="2309" max="2309" width="10.125" customWidth="1"/>
    <col min="2310" max="2310" width="17.75" customWidth="1"/>
    <col min="2311" max="2311" width="10.125" customWidth="1"/>
    <col min="2312" max="2312" width="19.75" customWidth="1"/>
    <col min="2313" max="2313" width="29.75" customWidth="1"/>
    <col min="2314" max="2314" width="23.625" customWidth="1"/>
    <col min="2315" max="2315" width="4" customWidth="1"/>
    <col min="2561" max="2561" width="2.625" customWidth="1"/>
    <col min="2562" max="2562" width="4.25" customWidth="1"/>
    <col min="2563" max="2563" width="25.25" customWidth="1"/>
    <col min="2564" max="2564" width="17.75" customWidth="1"/>
    <col min="2565" max="2565" width="10.125" customWidth="1"/>
    <col min="2566" max="2566" width="17.75" customWidth="1"/>
    <col min="2567" max="2567" width="10.125" customWidth="1"/>
    <col min="2568" max="2568" width="19.75" customWidth="1"/>
    <col min="2569" max="2569" width="29.75" customWidth="1"/>
    <col min="2570" max="2570" width="23.625" customWidth="1"/>
    <col min="2571" max="2571" width="4" customWidth="1"/>
    <col min="2817" max="2817" width="2.625" customWidth="1"/>
    <col min="2818" max="2818" width="4.25" customWidth="1"/>
    <col min="2819" max="2819" width="25.25" customWidth="1"/>
    <col min="2820" max="2820" width="17.75" customWidth="1"/>
    <col min="2821" max="2821" width="10.125" customWidth="1"/>
    <col min="2822" max="2822" width="17.75" customWidth="1"/>
    <col min="2823" max="2823" width="10.125" customWidth="1"/>
    <col min="2824" max="2824" width="19.75" customWidth="1"/>
    <col min="2825" max="2825" width="29.75" customWidth="1"/>
    <col min="2826" max="2826" width="23.625" customWidth="1"/>
    <col min="2827" max="2827" width="4" customWidth="1"/>
    <col min="3073" max="3073" width="2.625" customWidth="1"/>
    <col min="3074" max="3074" width="4.25" customWidth="1"/>
    <col min="3075" max="3075" width="25.25" customWidth="1"/>
    <col min="3076" max="3076" width="17.75" customWidth="1"/>
    <col min="3077" max="3077" width="10.125" customWidth="1"/>
    <col min="3078" max="3078" width="17.75" customWidth="1"/>
    <col min="3079" max="3079" width="10.125" customWidth="1"/>
    <col min="3080" max="3080" width="19.75" customWidth="1"/>
    <col min="3081" max="3081" width="29.75" customWidth="1"/>
    <col min="3082" max="3082" width="23.625" customWidth="1"/>
    <col min="3083" max="3083" width="4" customWidth="1"/>
    <col min="3329" max="3329" width="2.625" customWidth="1"/>
    <col min="3330" max="3330" width="4.25" customWidth="1"/>
    <col min="3331" max="3331" width="25.25" customWidth="1"/>
    <col min="3332" max="3332" width="17.75" customWidth="1"/>
    <col min="3333" max="3333" width="10.125" customWidth="1"/>
    <col min="3334" max="3334" width="17.75" customWidth="1"/>
    <col min="3335" max="3335" width="10.125" customWidth="1"/>
    <col min="3336" max="3336" width="19.75" customWidth="1"/>
    <col min="3337" max="3337" width="29.75" customWidth="1"/>
    <col min="3338" max="3338" width="23.625" customWidth="1"/>
    <col min="3339" max="3339" width="4" customWidth="1"/>
    <col min="3585" max="3585" width="2.625" customWidth="1"/>
    <col min="3586" max="3586" width="4.25" customWidth="1"/>
    <col min="3587" max="3587" width="25.25" customWidth="1"/>
    <col min="3588" max="3588" width="17.75" customWidth="1"/>
    <col min="3589" max="3589" width="10.125" customWidth="1"/>
    <col min="3590" max="3590" width="17.75" customWidth="1"/>
    <col min="3591" max="3591" width="10.125" customWidth="1"/>
    <col min="3592" max="3592" width="19.75" customWidth="1"/>
    <col min="3593" max="3593" width="29.75" customWidth="1"/>
    <col min="3594" max="3594" width="23.625" customWidth="1"/>
    <col min="3595" max="3595" width="4" customWidth="1"/>
    <col min="3841" max="3841" width="2.625" customWidth="1"/>
    <col min="3842" max="3842" width="4.25" customWidth="1"/>
    <col min="3843" max="3843" width="25.25" customWidth="1"/>
    <col min="3844" max="3844" width="17.75" customWidth="1"/>
    <col min="3845" max="3845" width="10.125" customWidth="1"/>
    <col min="3846" max="3846" width="17.75" customWidth="1"/>
    <col min="3847" max="3847" width="10.125" customWidth="1"/>
    <col min="3848" max="3848" width="19.75" customWidth="1"/>
    <col min="3849" max="3849" width="29.75" customWidth="1"/>
    <col min="3850" max="3850" width="23.625" customWidth="1"/>
    <col min="3851" max="3851" width="4" customWidth="1"/>
    <col min="4097" max="4097" width="2.625" customWidth="1"/>
    <col min="4098" max="4098" width="4.25" customWidth="1"/>
    <col min="4099" max="4099" width="25.25" customWidth="1"/>
    <col min="4100" max="4100" width="17.75" customWidth="1"/>
    <col min="4101" max="4101" width="10.125" customWidth="1"/>
    <col min="4102" max="4102" width="17.75" customWidth="1"/>
    <col min="4103" max="4103" width="10.125" customWidth="1"/>
    <col min="4104" max="4104" width="19.75" customWidth="1"/>
    <col min="4105" max="4105" width="29.75" customWidth="1"/>
    <col min="4106" max="4106" width="23.625" customWidth="1"/>
    <col min="4107" max="4107" width="4" customWidth="1"/>
    <col min="4353" max="4353" width="2.625" customWidth="1"/>
    <col min="4354" max="4354" width="4.25" customWidth="1"/>
    <col min="4355" max="4355" width="25.25" customWidth="1"/>
    <col min="4356" max="4356" width="17.75" customWidth="1"/>
    <col min="4357" max="4357" width="10.125" customWidth="1"/>
    <col min="4358" max="4358" width="17.75" customWidth="1"/>
    <col min="4359" max="4359" width="10.125" customWidth="1"/>
    <col min="4360" max="4360" width="19.75" customWidth="1"/>
    <col min="4361" max="4361" width="29.75" customWidth="1"/>
    <col min="4362" max="4362" width="23.625" customWidth="1"/>
    <col min="4363" max="4363" width="4" customWidth="1"/>
    <col min="4609" max="4609" width="2.625" customWidth="1"/>
    <col min="4610" max="4610" width="4.25" customWidth="1"/>
    <col min="4611" max="4611" width="25.25" customWidth="1"/>
    <col min="4612" max="4612" width="17.75" customWidth="1"/>
    <col min="4613" max="4613" width="10.125" customWidth="1"/>
    <col min="4614" max="4614" width="17.75" customWidth="1"/>
    <col min="4615" max="4615" width="10.125" customWidth="1"/>
    <col min="4616" max="4616" width="19.75" customWidth="1"/>
    <col min="4617" max="4617" width="29.75" customWidth="1"/>
    <col min="4618" max="4618" width="23.625" customWidth="1"/>
    <col min="4619" max="4619" width="4" customWidth="1"/>
    <col min="4865" max="4865" width="2.625" customWidth="1"/>
    <col min="4866" max="4866" width="4.25" customWidth="1"/>
    <col min="4867" max="4867" width="25.25" customWidth="1"/>
    <col min="4868" max="4868" width="17.75" customWidth="1"/>
    <col min="4869" max="4869" width="10.125" customWidth="1"/>
    <col min="4870" max="4870" width="17.75" customWidth="1"/>
    <col min="4871" max="4871" width="10.125" customWidth="1"/>
    <col min="4872" max="4872" width="19.75" customWidth="1"/>
    <col min="4873" max="4873" width="29.75" customWidth="1"/>
    <col min="4874" max="4874" width="23.625" customWidth="1"/>
    <col min="4875" max="4875" width="4" customWidth="1"/>
    <col min="5121" max="5121" width="2.625" customWidth="1"/>
    <col min="5122" max="5122" width="4.25" customWidth="1"/>
    <col min="5123" max="5123" width="25.25" customWidth="1"/>
    <col min="5124" max="5124" width="17.75" customWidth="1"/>
    <col min="5125" max="5125" width="10.125" customWidth="1"/>
    <col min="5126" max="5126" width="17.75" customWidth="1"/>
    <col min="5127" max="5127" width="10.125" customWidth="1"/>
    <col min="5128" max="5128" width="19.75" customWidth="1"/>
    <col min="5129" max="5129" width="29.75" customWidth="1"/>
    <col min="5130" max="5130" width="23.625" customWidth="1"/>
    <col min="5131" max="5131" width="4" customWidth="1"/>
    <col min="5377" max="5377" width="2.625" customWidth="1"/>
    <col min="5378" max="5378" width="4.25" customWidth="1"/>
    <col min="5379" max="5379" width="25.25" customWidth="1"/>
    <col min="5380" max="5380" width="17.75" customWidth="1"/>
    <col min="5381" max="5381" width="10.125" customWidth="1"/>
    <col min="5382" max="5382" width="17.75" customWidth="1"/>
    <col min="5383" max="5383" width="10.125" customWidth="1"/>
    <col min="5384" max="5384" width="19.75" customWidth="1"/>
    <col min="5385" max="5385" width="29.75" customWidth="1"/>
    <col min="5386" max="5386" width="23.625" customWidth="1"/>
    <col min="5387" max="5387" width="4" customWidth="1"/>
    <col min="5633" max="5633" width="2.625" customWidth="1"/>
    <col min="5634" max="5634" width="4.25" customWidth="1"/>
    <col min="5635" max="5635" width="25.25" customWidth="1"/>
    <col min="5636" max="5636" width="17.75" customWidth="1"/>
    <col min="5637" max="5637" width="10.125" customWidth="1"/>
    <col min="5638" max="5638" width="17.75" customWidth="1"/>
    <col min="5639" max="5639" width="10.125" customWidth="1"/>
    <col min="5640" max="5640" width="19.75" customWidth="1"/>
    <col min="5641" max="5641" width="29.75" customWidth="1"/>
    <col min="5642" max="5642" width="23.625" customWidth="1"/>
    <col min="5643" max="5643" width="4" customWidth="1"/>
    <col min="5889" max="5889" width="2.625" customWidth="1"/>
    <col min="5890" max="5890" width="4.25" customWidth="1"/>
    <col min="5891" max="5891" width="25.25" customWidth="1"/>
    <col min="5892" max="5892" width="17.75" customWidth="1"/>
    <col min="5893" max="5893" width="10.125" customWidth="1"/>
    <col min="5894" max="5894" width="17.75" customWidth="1"/>
    <col min="5895" max="5895" width="10.125" customWidth="1"/>
    <col min="5896" max="5896" width="19.75" customWidth="1"/>
    <col min="5897" max="5897" width="29.75" customWidth="1"/>
    <col min="5898" max="5898" width="23.625" customWidth="1"/>
    <col min="5899" max="5899" width="4" customWidth="1"/>
    <col min="6145" max="6145" width="2.625" customWidth="1"/>
    <col min="6146" max="6146" width="4.25" customWidth="1"/>
    <col min="6147" max="6147" width="25.25" customWidth="1"/>
    <col min="6148" max="6148" width="17.75" customWidth="1"/>
    <col min="6149" max="6149" width="10.125" customWidth="1"/>
    <col min="6150" max="6150" width="17.75" customWidth="1"/>
    <col min="6151" max="6151" width="10.125" customWidth="1"/>
    <col min="6152" max="6152" width="19.75" customWidth="1"/>
    <col min="6153" max="6153" width="29.75" customWidth="1"/>
    <col min="6154" max="6154" width="23.625" customWidth="1"/>
    <col min="6155" max="6155" width="4" customWidth="1"/>
    <col min="6401" max="6401" width="2.625" customWidth="1"/>
    <col min="6402" max="6402" width="4.25" customWidth="1"/>
    <col min="6403" max="6403" width="25.25" customWidth="1"/>
    <col min="6404" max="6404" width="17.75" customWidth="1"/>
    <col min="6405" max="6405" width="10.125" customWidth="1"/>
    <col min="6406" max="6406" width="17.75" customWidth="1"/>
    <col min="6407" max="6407" width="10.125" customWidth="1"/>
    <col min="6408" max="6408" width="19.75" customWidth="1"/>
    <col min="6409" max="6409" width="29.75" customWidth="1"/>
    <col min="6410" max="6410" width="23.625" customWidth="1"/>
    <col min="6411" max="6411" width="4" customWidth="1"/>
    <col min="6657" max="6657" width="2.625" customWidth="1"/>
    <col min="6658" max="6658" width="4.25" customWidth="1"/>
    <col min="6659" max="6659" width="25.25" customWidth="1"/>
    <col min="6660" max="6660" width="17.75" customWidth="1"/>
    <col min="6661" max="6661" width="10.125" customWidth="1"/>
    <col min="6662" max="6662" width="17.75" customWidth="1"/>
    <col min="6663" max="6663" width="10.125" customWidth="1"/>
    <col min="6664" max="6664" width="19.75" customWidth="1"/>
    <col min="6665" max="6665" width="29.75" customWidth="1"/>
    <col min="6666" max="6666" width="23.625" customWidth="1"/>
    <col min="6667" max="6667" width="4" customWidth="1"/>
    <col min="6913" max="6913" width="2.625" customWidth="1"/>
    <col min="6914" max="6914" width="4.25" customWidth="1"/>
    <col min="6915" max="6915" width="25.25" customWidth="1"/>
    <col min="6916" max="6916" width="17.75" customWidth="1"/>
    <col min="6917" max="6917" width="10.125" customWidth="1"/>
    <col min="6918" max="6918" width="17.75" customWidth="1"/>
    <col min="6919" max="6919" width="10.125" customWidth="1"/>
    <col min="6920" max="6920" width="19.75" customWidth="1"/>
    <col min="6921" max="6921" width="29.75" customWidth="1"/>
    <col min="6922" max="6922" width="23.625" customWidth="1"/>
    <col min="6923" max="6923" width="4" customWidth="1"/>
    <col min="7169" max="7169" width="2.625" customWidth="1"/>
    <col min="7170" max="7170" width="4.25" customWidth="1"/>
    <col min="7171" max="7171" width="25.25" customWidth="1"/>
    <col min="7172" max="7172" width="17.75" customWidth="1"/>
    <col min="7173" max="7173" width="10.125" customWidth="1"/>
    <col min="7174" max="7174" width="17.75" customWidth="1"/>
    <col min="7175" max="7175" width="10.125" customWidth="1"/>
    <col min="7176" max="7176" width="19.75" customWidth="1"/>
    <col min="7177" max="7177" width="29.75" customWidth="1"/>
    <col min="7178" max="7178" width="23.625" customWidth="1"/>
    <col min="7179" max="7179" width="4" customWidth="1"/>
    <col min="7425" max="7425" width="2.625" customWidth="1"/>
    <col min="7426" max="7426" width="4.25" customWidth="1"/>
    <col min="7427" max="7427" width="25.25" customWidth="1"/>
    <col min="7428" max="7428" width="17.75" customWidth="1"/>
    <col min="7429" max="7429" width="10.125" customWidth="1"/>
    <col min="7430" max="7430" width="17.75" customWidth="1"/>
    <col min="7431" max="7431" width="10.125" customWidth="1"/>
    <col min="7432" max="7432" width="19.75" customWidth="1"/>
    <col min="7433" max="7433" width="29.75" customWidth="1"/>
    <col min="7434" max="7434" width="23.625" customWidth="1"/>
    <col min="7435" max="7435" width="4" customWidth="1"/>
    <col min="7681" max="7681" width="2.625" customWidth="1"/>
    <col min="7682" max="7682" width="4.25" customWidth="1"/>
    <col min="7683" max="7683" width="25.25" customWidth="1"/>
    <col min="7684" max="7684" width="17.75" customWidth="1"/>
    <col min="7685" max="7685" width="10.125" customWidth="1"/>
    <col min="7686" max="7686" width="17.75" customWidth="1"/>
    <col min="7687" max="7687" width="10.125" customWidth="1"/>
    <col min="7688" max="7688" width="19.75" customWidth="1"/>
    <col min="7689" max="7689" width="29.75" customWidth="1"/>
    <col min="7690" max="7690" width="23.625" customWidth="1"/>
    <col min="7691" max="7691" width="4" customWidth="1"/>
    <col min="7937" max="7937" width="2.625" customWidth="1"/>
    <col min="7938" max="7938" width="4.25" customWidth="1"/>
    <col min="7939" max="7939" width="25.25" customWidth="1"/>
    <col min="7940" max="7940" width="17.75" customWidth="1"/>
    <col min="7941" max="7941" width="10.125" customWidth="1"/>
    <col min="7942" max="7942" width="17.75" customWidth="1"/>
    <col min="7943" max="7943" width="10.125" customWidth="1"/>
    <col min="7944" max="7944" width="19.75" customWidth="1"/>
    <col min="7945" max="7945" width="29.75" customWidth="1"/>
    <col min="7946" max="7946" width="23.625" customWidth="1"/>
    <col min="7947" max="7947" width="4" customWidth="1"/>
    <col min="8193" max="8193" width="2.625" customWidth="1"/>
    <col min="8194" max="8194" width="4.25" customWidth="1"/>
    <col min="8195" max="8195" width="25.25" customWidth="1"/>
    <col min="8196" max="8196" width="17.75" customWidth="1"/>
    <col min="8197" max="8197" width="10.125" customWidth="1"/>
    <col min="8198" max="8198" width="17.75" customWidth="1"/>
    <col min="8199" max="8199" width="10.125" customWidth="1"/>
    <col min="8200" max="8200" width="19.75" customWidth="1"/>
    <col min="8201" max="8201" width="29.75" customWidth="1"/>
    <col min="8202" max="8202" width="23.625" customWidth="1"/>
    <col min="8203" max="8203" width="4" customWidth="1"/>
    <col min="8449" max="8449" width="2.625" customWidth="1"/>
    <col min="8450" max="8450" width="4.25" customWidth="1"/>
    <col min="8451" max="8451" width="25.25" customWidth="1"/>
    <col min="8452" max="8452" width="17.75" customWidth="1"/>
    <col min="8453" max="8453" width="10.125" customWidth="1"/>
    <col min="8454" max="8454" width="17.75" customWidth="1"/>
    <col min="8455" max="8455" width="10.125" customWidth="1"/>
    <col min="8456" max="8456" width="19.75" customWidth="1"/>
    <col min="8457" max="8457" width="29.75" customWidth="1"/>
    <col min="8458" max="8458" width="23.625" customWidth="1"/>
    <col min="8459" max="8459" width="4" customWidth="1"/>
    <col min="8705" max="8705" width="2.625" customWidth="1"/>
    <col min="8706" max="8706" width="4.25" customWidth="1"/>
    <col min="8707" max="8707" width="25.25" customWidth="1"/>
    <col min="8708" max="8708" width="17.75" customWidth="1"/>
    <col min="8709" max="8709" width="10.125" customWidth="1"/>
    <col min="8710" max="8710" width="17.75" customWidth="1"/>
    <col min="8711" max="8711" width="10.125" customWidth="1"/>
    <col min="8712" max="8712" width="19.75" customWidth="1"/>
    <col min="8713" max="8713" width="29.75" customWidth="1"/>
    <col min="8714" max="8714" width="23.625" customWidth="1"/>
    <col min="8715" max="8715" width="4" customWidth="1"/>
    <col min="8961" max="8961" width="2.625" customWidth="1"/>
    <col min="8962" max="8962" width="4.25" customWidth="1"/>
    <col min="8963" max="8963" width="25.25" customWidth="1"/>
    <col min="8964" max="8964" width="17.75" customWidth="1"/>
    <col min="8965" max="8965" width="10.125" customWidth="1"/>
    <col min="8966" max="8966" width="17.75" customWidth="1"/>
    <col min="8967" max="8967" width="10.125" customWidth="1"/>
    <col min="8968" max="8968" width="19.75" customWidth="1"/>
    <col min="8969" max="8969" width="29.75" customWidth="1"/>
    <col min="8970" max="8970" width="23.625" customWidth="1"/>
    <col min="8971" max="8971" width="4" customWidth="1"/>
    <col min="9217" max="9217" width="2.625" customWidth="1"/>
    <col min="9218" max="9218" width="4.25" customWidth="1"/>
    <col min="9219" max="9219" width="25.25" customWidth="1"/>
    <col min="9220" max="9220" width="17.75" customWidth="1"/>
    <col min="9221" max="9221" width="10.125" customWidth="1"/>
    <col min="9222" max="9222" width="17.75" customWidth="1"/>
    <col min="9223" max="9223" width="10.125" customWidth="1"/>
    <col min="9224" max="9224" width="19.75" customWidth="1"/>
    <col min="9225" max="9225" width="29.75" customWidth="1"/>
    <col min="9226" max="9226" width="23.625" customWidth="1"/>
    <col min="9227" max="9227" width="4" customWidth="1"/>
    <col min="9473" max="9473" width="2.625" customWidth="1"/>
    <col min="9474" max="9474" width="4.25" customWidth="1"/>
    <col min="9475" max="9475" width="25.25" customWidth="1"/>
    <col min="9476" max="9476" width="17.75" customWidth="1"/>
    <col min="9477" max="9477" width="10.125" customWidth="1"/>
    <col min="9478" max="9478" width="17.75" customWidth="1"/>
    <col min="9479" max="9479" width="10.125" customWidth="1"/>
    <col min="9480" max="9480" width="19.75" customWidth="1"/>
    <col min="9481" max="9481" width="29.75" customWidth="1"/>
    <col min="9482" max="9482" width="23.625" customWidth="1"/>
    <col min="9483" max="9483" width="4" customWidth="1"/>
    <col min="9729" max="9729" width="2.625" customWidth="1"/>
    <col min="9730" max="9730" width="4.25" customWidth="1"/>
    <col min="9731" max="9731" width="25.25" customWidth="1"/>
    <col min="9732" max="9732" width="17.75" customWidth="1"/>
    <col min="9733" max="9733" width="10.125" customWidth="1"/>
    <col min="9734" max="9734" width="17.75" customWidth="1"/>
    <col min="9735" max="9735" width="10.125" customWidth="1"/>
    <col min="9736" max="9736" width="19.75" customWidth="1"/>
    <col min="9737" max="9737" width="29.75" customWidth="1"/>
    <col min="9738" max="9738" width="23.625" customWidth="1"/>
    <col min="9739" max="9739" width="4" customWidth="1"/>
    <col min="9985" max="9985" width="2.625" customWidth="1"/>
    <col min="9986" max="9986" width="4.25" customWidth="1"/>
    <col min="9987" max="9987" width="25.25" customWidth="1"/>
    <col min="9988" max="9988" width="17.75" customWidth="1"/>
    <col min="9989" max="9989" width="10.125" customWidth="1"/>
    <col min="9990" max="9990" width="17.75" customWidth="1"/>
    <col min="9991" max="9991" width="10.125" customWidth="1"/>
    <col min="9992" max="9992" width="19.75" customWidth="1"/>
    <col min="9993" max="9993" width="29.75" customWidth="1"/>
    <col min="9994" max="9994" width="23.625" customWidth="1"/>
    <col min="9995" max="9995" width="4" customWidth="1"/>
    <col min="10241" max="10241" width="2.625" customWidth="1"/>
    <col min="10242" max="10242" width="4.25" customWidth="1"/>
    <col min="10243" max="10243" width="25.25" customWidth="1"/>
    <col min="10244" max="10244" width="17.75" customWidth="1"/>
    <col min="10245" max="10245" width="10.125" customWidth="1"/>
    <col min="10246" max="10246" width="17.75" customWidth="1"/>
    <col min="10247" max="10247" width="10.125" customWidth="1"/>
    <col min="10248" max="10248" width="19.75" customWidth="1"/>
    <col min="10249" max="10249" width="29.75" customWidth="1"/>
    <col min="10250" max="10250" width="23.625" customWidth="1"/>
    <col min="10251" max="10251" width="4" customWidth="1"/>
    <col min="10497" max="10497" width="2.625" customWidth="1"/>
    <col min="10498" max="10498" width="4.25" customWidth="1"/>
    <col min="10499" max="10499" width="25.25" customWidth="1"/>
    <col min="10500" max="10500" width="17.75" customWidth="1"/>
    <col min="10501" max="10501" width="10.125" customWidth="1"/>
    <col min="10502" max="10502" width="17.75" customWidth="1"/>
    <col min="10503" max="10503" width="10.125" customWidth="1"/>
    <col min="10504" max="10504" width="19.75" customWidth="1"/>
    <col min="10505" max="10505" width="29.75" customWidth="1"/>
    <col min="10506" max="10506" width="23.625" customWidth="1"/>
    <col min="10507" max="10507" width="4" customWidth="1"/>
    <col min="10753" max="10753" width="2.625" customWidth="1"/>
    <col min="10754" max="10754" width="4.25" customWidth="1"/>
    <col min="10755" max="10755" width="25.25" customWidth="1"/>
    <col min="10756" max="10756" width="17.75" customWidth="1"/>
    <col min="10757" max="10757" width="10.125" customWidth="1"/>
    <col min="10758" max="10758" width="17.75" customWidth="1"/>
    <col min="10759" max="10759" width="10.125" customWidth="1"/>
    <col min="10760" max="10760" width="19.75" customWidth="1"/>
    <col min="10761" max="10761" width="29.75" customWidth="1"/>
    <col min="10762" max="10762" width="23.625" customWidth="1"/>
    <col min="10763" max="10763" width="4" customWidth="1"/>
    <col min="11009" max="11009" width="2.625" customWidth="1"/>
    <col min="11010" max="11010" width="4.25" customWidth="1"/>
    <col min="11011" max="11011" width="25.25" customWidth="1"/>
    <col min="11012" max="11012" width="17.75" customWidth="1"/>
    <col min="11013" max="11013" width="10.125" customWidth="1"/>
    <col min="11014" max="11014" width="17.75" customWidth="1"/>
    <col min="11015" max="11015" width="10.125" customWidth="1"/>
    <col min="11016" max="11016" width="19.75" customWidth="1"/>
    <col min="11017" max="11017" width="29.75" customWidth="1"/>
    <col min="11018" max="11018" width="23.625" customWidth="1"/>
    <col min="11019" max="11019" width="4" customWidth="1"/>
    <col min="11265" max="11265" width="2.625" customWidth="1"/>
    <col min="11266" max="11266" width="4.25" customWidth="1"/>
    <col min="11267" max="11267" width="25.25" customWidth="1"/>
    <col min="11268" max="11268" width="17.75" customWidth="1"/>
    <col min="11269" max="11269" width="10.125" customWidth="1"/>
    <col min="11270" max="11270" width="17.75" customWidth="1"/>
    <col min="11271" max="11271" width="10.125" customWidth="1"/>
    <col min="11272" max="11272" width="19.75" customWidth="1"/>
    <col min="11273" max="11273" width="29.75" customWidth="1"/>
    <col min="11274" max="11274" width="23.625" customWidth="1"/>
    <col min="11275" max="11275" width="4" customWidth="1"/>
    <col min="11521" max="11521" width="2.625" customWidth="1"/>
    <col min="11522" max="11522" width="4.25" customWidth="1"/>
    <col min="11523" max="11523" width="25.25" customWidth="1"/>
    <col min="11524" max="11524" width="17.75" customWidth="1"/>
    <col min="11525" max="11525" width="10.125" customWidth="1"/>
    <col min="11526" max="11526" width="17.75" customWidth="1"/>
    <col min="11527" max="11527" width="10.125" customWidth="1"/>
    <col min="11528" max="11528" width="19.75" customWidth="1"/>
    <col min="11529" max="11529" width="29.75" customWidth="1"/>
    <col min="11530" max="11530" width="23.625" customWidth="1"/>
    <col min="11531" max="11531" width="4" customWidth="1"/>
    <col min="11777" max="11777" width="2.625" customWidth="1"/>
    <col min="11778" max="11778" width="4.25" customWidth="1"/>
    <col min="11779" max="11779" width="25.25" customWidth="1"/>
    <col min="11780" max="11780" width="17.75" customWidth="1"/>
    <col min="11781" max="11781" width="10.125" customWidth="1"/>
    <col min="11782" max="11782" width="17.75" customWidth="1"/>
    <col min="11783" max="11783" width="10.125" customWidth="1"/>
    <col min="11784" max="11784" width="19.75" customWidth="1"/>
    <col min="11785" max="11785" width="29.75" customWidth="1"/>
    <col min="11786" max="11786" width="23.625" customWidth="1"/>
    <col min="11787" max="11787" width="4" customWidth="1"/>
    <col min="12033" max="12033" width="2.625" customWidth="1"/>
    <col min="12034" max="12034" width="4.25" customWidth="1"/>
    <col min="12035" max="12035" width="25.25" customWidth="1"/>
    <col min="12036" max="12036" width="17.75" customWidth="1"/>
    <col min="12037" max="12037" width="10.125" customWidth="1"/>
    <col min="12038" max="12038" width="17.75" customWidth="1"/>
    <col min="12039" max="12039" width="10.125" customWidth="1"/>
    <col min="12040" max="12040" width="19.75" customWidth="1"/>
    <col min="12041" max="12041" width="29.75" customWidth="1"/>
    <col min="12042" max="12042" width="23.625" customWidth="1"/>
    <col min="12043" max="12043" width="4" customWidth="1"/>
    <col min="12289" max="12289" width="2.625" customWidth="1"/>
    <col min="12290" max="12290" width="4.25" customWidth="1"/>
    <col min="12291" max="12291" width="25.25" customWidth="1"/>
    <col min="12292" max="12292" width="17.75" customWidth="1"/>
    <col min="12293" max="12293" width="10.125" customWidth="1"/>
    <col min="12294" max="12294" width="17.75" customWidth="1"/>
    <col min="12295" max="12295" width="10.125" customWidth="1"/>
    <col min="12296" max="12296" width="19.75" customWidth="1"/>
    <col min="12297" max="12297" width="29.75" customWidth="1"/>
    <col min="12298" max="12298" width="23.625" customWidth="1"/>
    <col min="12299" max="12299" width="4" customWidth="1"/>
    <col min="12545" max="12545" width="2.625" customWidth="1"/>
    <col min="12546" max="12546" width="4.25" customWidth="1"/>
    <col min="12547" max="12547" width="25.25" customWidth="1"/>
    <col min="12548" max="12548" width="17.75" customWidth="1"/>
    <col min="12549" max="12549" width="10.125" customWidth="1"/>
    <col min="12550" max="12550" width="17.75" customWidth="1"/>
    <col min="12551" max="12551" width="10.125" customWidth="1"/>
    <col min="12552" max="12552" width="19.75" customWidth="1"/>
    <col min="12553" max="12553" width="29.75" customWidth="1"/>
    <col min="12554" max="12554" width="23.625" customWidth="1"/>
    <col min="12555" max="12555" width="4" customWidth="1"/>
    <col min="12801" max="12801" width="2.625" customWidth="1"/>
    <col min="12802" max="12802" width="4.25" customWidth="1"/>
    <col min="12803" max="12803" width="25.25" customWidth="1"/>
    <col min="12804" max="12804" width="17.75" customWidth="1"/>
    <col min="12805" max="12805" width="10.125" customWidth="1"/>
    <col min="12806" max="12806" width="17.75" customWidth="1"/>
    <col min="12807" max="12807" width="10.125" customWidth="1"/>
    <col min="12808" max="12808" width="19.75" customWidth="1"/>
    <col min="12809" max="12809" width="29.75" customWidth="1"/>
    <col min="12810" max="12810" width="23.625" customWidth="1"/>
    <col min="12811" max="12811" width="4" customWidth="1"/>
    <col min="13057" max="13057" width="2.625" customWidth="1"/>
    <col min="13058" max="13058" width="4.25" customWidth="1"/>
    <col min="13059" max="13059" width="25.25" customWidth="1"/>
    <col min="13060" max="13060" width="17.75" customWidth="1"/>
    <col min="13061" max="13061" width="10.125" customWidth="1"/>
    <col min="13062" max="13062" width="17.75" customWidth="1"/>
    <col min="13063" max="13063" width="10.125" customWidth="1"/>
    <col min="13064" max="13064" width="19.75" customWidth="1"/>
    <col min="13065" max="13065" width="29.75" customWidth="1"/>
    <col min="13066" max="13066" width="23.625" customWidth="1"/>
    <col min="13067" max="13067" width="4" customWidth="1"/>
    <col min="13313" max="13313" width="2.625" customWidth="1"/>
    <col min="13314" max="13314" width="4.25" customWidth="1"/>
    <col min="13315" max="13315" width="25.25" customWidth="1"/>
    <col min="13316" max="13316" width="17.75" customWidth="1"/>
    <col min="13317" max="13317" width="10.125" customWidth="1"/>
    <col min="13318" max="13318" width="17.75" customWidth="1"/>
    <col min="13319" max="13319" width="10.125" customWidth="1"/>
    <col min="13320" max="13320" width="19.75" customWidth="1"/>
    <col min="13321" max="13321" width="29.75" customWidth="1"/>
    <col min="13322" max="13322" width="23.625" customWidth="1"/>
    <col min="13323" max="13323" width="4" customWidth="1"/>
    <col min="13569" max="13569" width="2.625" customWidth="1"/>
    <col min="13570" max="13570" width="4.25" customWidth="1"/>
    <col min="13571" max="13571" width="25.25" customWidth="1"/>
    <col min="13572" max="13572" width="17.75" customWidth="1"/>
    <col min="13573" max="13573" width="10.125" customWidth="1"/>
    <col min="13574" max="13574" width="17.75" customWidth="1"/>
    <col min="13575" max="13575" width="10.125" customWidth="1"/>
    <col min="13576" max="13576" width="19.75" customWidth="1"/>
    <col min="13577" max="13577" width="29.75" customWidth="1"/>
    <col min="13578" max="13578" width="23.625" customWidth="1"/>
    <col min="13579" max="13579" width="4" customWidth="1"/>
    <col min="13825" max="13825" width="2.625" customWidth="1"/>
    <col min="13826" max="13826" width="4.25" customWidth="1"/>
    <col min="13827" max="13827" width="25.25" customWidth="1"/>
    <col min="13828" max="13828" width="17.75" customWidth="1"/>
    <col min="13829" max="13829" width="10.125" customWidth="1"/>
    <col min="13830" max="13830" width="17.75" customWidth="1"/>
    <col min="13831" max="13831" width="10.125" customWidth="1"/>
    <col min="13832" max="13832" width="19.75" customWidth="1"/>
    <col min="13833" max="13833" width="29.75" customWidth="1"/>
    <col min="13834" max="13834" width="23.625" customWidth="1"/>
    <col min="13835" max="13835" width="4" customWidth="1"/>
    <col min="14081" max="14081" width="2.625" customWidth="1"/>
    <col min="14082" max="14082" width="4.25" customWidth="1"/>
    <col min="14083" max="14083" width="25.25" customWidth="1"/>
    <col min="14084" max="14084" width="17.75" customWidth="1"/>
    <col min="14085" max="14085" width="10.125" customWidth="1"/>
    <col min="14086" max="14086" width="17.75" customWidth="1"/>
    <col min="14087" max="14087" width="10.125" customWidth="1"/>
    <col min="14088" max="14088" width="19.75" customWidth="1"/>
    <col min="14089" max="14089" width="29.75" customWidth="1"/>
    <col min="14090" max="14090" width="23.625" customWidth="1"/>
    <col min="14091" max="14091" width="4" customWidth="1"/>
    <col min="14337" max="14337" width="2.625" customWidth="1"/>
    <col min="14338" max="14338" width="4.25" customWidth="1"/>
    <col min="14339" max="14339" width="25.25" customWidth="1"/>
    <col min="14340" max="14340" width="17.75" customWidth="1"/>
    <col min="14341" max="14341" width="10.125" customWidth="1"/>
    <col min="14342" max="14342" width="17.75" customWidth="1"/>
    <col min="14343" max="14343" width="10.125" customWidth="1"/>
    <col min="14344" max="14344" width="19.75" customWidth="1"/>
    <col min="14345" max="14345" width="29.75" customWidth="1"/>
    <col min="14346" max="14346" width="23.625" customWidth="1"/>
    <col min="14347" max="14347" width="4" customWidth="1"/>
    <col min="14593" max="14593" width="2.625" customWidth="1"/>
    <col min="14594" max="14594" width="4.25" customWidth="1"/>
    <col min="14595" max="14595" width="25.25" customWidth="1"/>
    <col min="14596" max="14596" width="17.75" customWidth="1"/>
    <col min="14597" max="14597" width="10.125" customWidth="1"/>
    <col min="14598" max="14598" width="17.75" customWidth="1"/>
    <col min="14599" max="14599" width="10.125" customWidth="1"/>
    <col min="14600" max="14600" width="19.75" customWidth="1"/>
    <col min="14601" max="14601" width="29.75" customWidth="1"/>
    <col min="14602" max="14602" width="23.625" customWidth="1"/>
    <col min="14603" max="14603" width="4" customWidth="1"/>
    <col min="14849" max="14849" width="2.625" customWidth="1"/>
    <col min="14850" max="14850" width="4.25" customWidth="1"/>
    <col min="14851" max="14851" width="25.25" customWidth="1"/>
    <col min="14852" max="14852" width="17.75" customWidth="1"/>
    <col min="14853" max="14853" width="10.125" customWidth="1"/>
    <col min="14854" max="14854" width="17.75" customWidth="1"/>
    <col min="14855" max="14855" width="10.125" customWidth="1"/>
    <col min="14856" max="14856" width="19.75" customWidth="1"/>
    <col min="14857" max="14857" width="29.75" customWidth="1"/>
    <col min="14858" max="14858" width="23.625" customWidth="1"/>
    <col min="14859" max="14859" width="4" customWidth="1"/>
    <col min="15105" max="15105" width="2.625" customWidth="1"/>
    <col min="15106" max="15106" width="4.25" customWidth="1"/>
    <col min="15107" max="15107" width="25.25" customWidth="1"/>
    <col min="15108" max="15108" width="17.75" customWidth="1"/>
    <col min="15109" max="15109" width="10.125" customWidth="1"/>
    <col min="15110" max="15110" width="17.75" customWidth="1"/>
    <col min="15111" max="15111" width="10.125" customWidth="1"/>
    <col min="15112" max="15112" width="19.75" customWidth="1"/>
    <col min="15113" max="15113" width="29.75" customWidth="1"/>
    <col min="15114" max="15114" width="23.625" customWidth="1"/>
    <col min="15115" max="15115" width="4" customWidth="1"/>
    <col min="15361" max="15361" width="2.625" customWidth="1"/>
    <col min="15362" max="15362" width="4.25" customWidth="1"/>
    <col min="15363" max="15363" width="25.25" customWidth="1"/>
    <col min="15364" max="15364" width="17.75" customWidth="1"/>
    <col min="15365" max="15365" width="10.125" customWidth="1"/>
    <col min="15366" max="15366" width="17.75" customWidth="1"/>
    <col min="15367" max="15367" width="10.125" customWidth="1"/>
    <col min="15368" max="15368" width="19.75" customWidth="1"/>
    <col min="15369" max="15369" width="29.75" customWidth="1"/>
    <col min="15370" max="15370" width="23.625" customWidth="1"/>
    <col min="15371" max="15371" width="4" customWidth="1"/>
    <col min="15617" max="15617" width="2.625" customWidth="1"/>
    <col min="15618" max="15618" width="4.25" customWidth="1"/>
    <col min="15619" max="15619" width="25.25" customWidth="1"/>
    <col min="15620" max="15620" width="17.75" customWidth="1"/>
    <col min="15621" max="15621" width="10.125" customWidth="1"/>
    <col min="15622" max="15622" width="17.75" customWidth="1"/>
    <col min="15623" max="15623" width="10.125" customWidth="1"/>
    <col min="15624" max="15624" width="19.75" customWidth="1"/>
    <col min="15625" max="15625" width="29.75" customWidth="1"/>
    <col min="15626" max="15626" width="23.625" customWidth="1"/>
    <col min="15627" max="15627" width="4" customWidth="1"/>
    <col min="15873" max="15873" width="2.625" customWidth="1"/>
    <col min="15874" max="15874" width="4.25" customWidth="1"/>
    <col min="15875" max="15875" width="25.25" customWidth="1"/>
    <col min="15876" max="15876" width="17.75" customWidth="1"/>
    <col min="15877" max="15877" width="10.125" customWidth="1"/>
    <col min="15878" max="15878" width="17.75" customWidth="1"/>
    <col min="15879" max="15879" width="10.125" customWidth="1"/>
    <col min="15880" max="15880" width="19.75" customWidth="1"/>
    <col min="15881" max="15881" width="29.75" customWidth="1"/>
    <col min="15882" max="15882" width="23.625" customWidth="1"/>
    <col min="15883" max="15883" width="4" customWidth="1"/>
    <col min="16129" max="16129" width="2.625" customWidth="1"/>
    <col min="16130" max="16130" width="4.25" customWidth="1"/>
    <col min="16131" max="16131" width="25.25" customWidth="1"/>
    <col min="16132" max="16132" width="17.75" customWidth="1"/>
    <col min="16133" max="16133" width="10.125" customWidth="1"/>
    <col min="16134" max="16134" width="17.75" customWidth="1"/>
    <col min="16135" max="16135" width="10.125" customWidth="1"/>
    <col min="16136" max="16136" width="19.75" customWidth="1"/>
    <col min="16137" max="16137" width="29.75" customWidth="1"/>
    <col min="16138" max="16138" width="23.625" customWidth="1"/>
    <col min="16139" max="16139" width="4" customWidth="1"/>
  </cols>
  <sheetData>
    <row r="1" spans="1:17" s="1" customFormat="1" ht="48" customHeight="1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7" s="1" customFormat="1" ht="9" customHeight="1" x14ac:dyDescent="0.15">
      <c r="A2" s="2"/>
      <c r="B2" s="3"/>
      <c r="C2" s="3"/>
      <c r="D2" s="3"/>
      <c r="E2" s="3"/>
      <c r="F2" s="3"/>
      <c r="G2" s="3"/>
      <c r="H2" s="3"/>
      <c r="I2" s="137" t="s">
        <v>1</v>
      </c>
      <c r="J2" s="138"/>
      <c r="K2" s="4"/>
      <c r="L2" s="4"/>
      <c r="M2" s="4"/>
      <c r="N2" s="4"/>
      <c r="O2" s="4"/>
      <c r="P2" s="4"/>
      <c r="Q2" s="4"/>
    </row>
    <row r="3" spans="1:17" ht="33" customHeight="1" x14ac:dyDescent="0.15">
      <c r="A3" s="5"/>
      <c r="B3" s="6"/>
      <c r="C3" s="7" t="s">
        <v>2</v>
      </c>
      <c r="D3" s="8">
        <f>D11</f>
        <v>22298189</v>
      </c>
      <c r="E3" s="139" t="s">
        <v>3</v>
      </c>
      <c r="F3" s="139"/>
      <c r="G3" s="139">
        <f>D39</f>
        <v>22298189</v>
      </c>
      <c r="H3" s="139"/>
      <c r="I3" s="8" t="s">
        <v>4</v>
      </c>
      <c r="J3" s="9">
        <f>D3-G3</f>
        <v>0</v>
      </c>
      <c r="K3" s="10" t="s">
        <v>1</v>
      </c>
    </row>
    <row r="4" spans="1:17" ht="13.5" customHeight="1" x14ac:dyDescent="0.15">
      <c r="A4" s="5"/>
      <c r="B4" s="6"/>
      <c r="C4" s="11"/>
      <c r="D4" s="12"/>
      <c r="E4" s="11"/>
      <c r="F4" s="11"/>
      <c r="G4" s="11"/>
      <c r="H4" s="11"/>
      <c r="I4" s="13"/>
      <c r="J4" s="14"/>
    </row>
    <row r="5" spans="1:17" ht="33" customHeight="1" thickBot="1" x14ac:dyDescent="0.25">
      <c r="A5" s="140" t="s">
        <v>5</v>
      </c>
      <c r="B5" s="140"/>
      <c r="C5" s="140"/>
      <c r="D5" s="15"/>
      <c r="E5" s="16"/>
      <c r="F5" s="16"/>
      <c r="G5" s="16"/>
      <c r="H5" s="16"/>
      <c r="I5" s="17"/>
      <c r="J5" s="18" t="s">
        <v>6</v>
      </c>
    </row>
    <row r="6" spans="1:17" ht="33" customHeight="1" thickBot="1" x14ac:dyDescent="0.2">
      <c r="A6" s="141" t="s">
        <v>7</v>
      </c>
      <c r="B6" s="142"/>
      <c r="C6" s="143"/>
      <c r="D6" s="19" t="s">
        <v>8</v>
      </c>
      <c r="E6" s="20" t="s">
        <v>9</v>
      </c>
      <c r="F6" s="21" t="s">
        <v>10</v>
      </c>
      <c r="G6" s="22" t="s">
        <v>9</v>
      </c>
      <c r="H6" s="23" t="s">
        <v>11</v>
      </c>
      <c r="I6" s="144" t="s">
        <v>12</v>
      </c>
      <c r="J6" s="127"/>
      <c r="L6" t="s">
        <v>13</v>
      </c>
    </row>
    <row r="7" spans="1:17" ht="33" customHeight="1" x14ac:dyDescent="0.2">
      <c r="A7" s="128" t="s">
        <v>14</v>
      </c>
      <c r="B7" s="129"/>
      <c r="C7" s="130"/>
      <c r="D7" s="24">
        <v>858189</v>
      </c>
      <c r="E7" s="25">
        <f>D7/$D$11</f>
        <v>3.8486937212703687E-2</v>
      </c>
      <c r="F7" s="24">
        <v>822247</v>
      </c>
      <c r="G7" s="25">
        <f>ROUND(F7/$F$11,4)</f>
        <v>3.5299999999999998E-2</v>
      </c>
      <c r="H7" s="26">
        <f>D7-F7</f>
        <v>35942</v>
      </c>
      <c r="I7" s="131"/>
      <c r="J7" s="132"/>
    </row>
    <row r="8" spans="1:17" ht="33" customHeight="1" x14ac:dyDescent="0.2">
      <c r="A8" s="133" t="s">
        <v>15</v>
      </c>
      <c r="B8" s="134"/>
      <c r="C8" s="135"/>
      <c r="D8" s="24">
        <v>21000000</v>
      </c>
      <c r="E8" s="25">
        <f>D8/$D$11</f>
        <v>0.94178051858830325</v>
      </c>
      <c r="F8" s="24">
        <v>22000000</v>
      </c>
      <c r="G8" s="25">
        <f>ROUND(F8/$F$11,4)</f>
        <v>0.94569999999999999</v>
      </c>
      <c r="H8" s="26">
        <f>D8-F8</f>
        <v>-1000000</v>
      </c>
      <c r="I8" s="136" t="s">
        <v>16</v>
      </c>
      <c r="J8" s="96"/>
    </row>
    <row r="9" spans="1:17" ht="33" customHeight="1" x14ac:dyDescent="0.2">
      <c r="A9" s="133" t="s">
        <v>17</v>
      </c>
      <c r="B9" s="134"/>
      <c r="C9" s="135"/>
      <c r="D9" s="27">
        <v>390000</v>
      </c>
      <c r="E9" s="25">
        <f>D9/$D$11</f>
        <v>1.7490209630925634E-2</v>
      </c>
      <c r="F9" s="27">
        <v>390000</v>
      </c>
      <c r="G9" s="25">
        <f>ROUND(F9/$F$11,4)</f>
        <v>1.6799999999999999E-2</v>
      </c>
      <c r="H9" s="26">
        <f>D9-F9</f>
        <v>0</v>
      </c>
      <c r="I9" s="136" t="s">
        <v>18</v>
      </c>
      <c r="J9" s="96"/>
    </row>
    <row r="10" spans="1:17" ht="33" customHeight="1" thickBot="1" x14ac:dyDescent="0.25">
      <c r="A10" s="115" t="s">
        <v>19</v>
      </c>
      <c r="B10" s="116"/>
      <c r="C10" s="117"/>
      <c r="D10" s="28">
        <v>50000</v>
      </c>
      <c r="E10" s="29">
        <f>D10/$D$11</f>
        <v>2.2423345680673886E-3</v>
      </c>
      <c r="F10" s="28">
        <v>50000</v>
      </c>
      <c r="G10" s="25">
        <f>ROUND(F10/$F$11,4)</f>
        <v>2.0999999999999999E-3</v>
      </c>
      <c r="H10" s="30">
        <f>D10-F10</f>
        <v>0</v>
      </c>
      <c r="I10" s="118" t="s">
        <v>20</v>
      </c>
      <c r="J10" s="87"/>
      <c r="K10" s="31"/>
    </row>
    <row r="11" spans="1:17" ht="33" customHeight="1" thickBot="1" x14ac:dyDescent="0.25">
      <c r="A11" s="119" t="s">
        <v>21</v>
      </c>
      <c r="B11" s="120"/>
      <c r="C11" s="121"/>
      <c r="D11" s="32">
        <f>SUM(D7:D10)</f>
        <v>22298189</v>
      </c>
      <c r="E11" s="33">
        <f>D11/$D$11</f>
        <v>1</v>
      </c>
      <c r="F11" s="32">
        <f>SUM(F7:F10)</f>
        <v>23262247</v>
      </c>
      <c r="G11" s="33">
        <f>F11/$F$11</f>
        <v>1</v>
      </c>
      <c r="H11" s="34">
        <f>D11-F11</f>
        <v>-964058</v>
      </c>
      <c r="I11" s="122"/>
      <c r="J11" s="123"/>
    </row>
    <row r="12" spans="1:17" ht="15.75" customHeight="1" x14ac:dyDescent="0.2">
      <c r="A12" s="35"/>
      <c r="B12" s="35"/>
      <c r="C12" s="36"/>
      <c r="D12" s="37"/>
      <c r="E12" s="36"/>
      <c r="F12" s="37"/>
      <c r="G12" s="38"/>
      <c r="H12" s="36"/>
      <c r="I12" s="39" t="s">
        <v>1</v>
      </c>
      <c r="J12" s="39"/>
    </row>
    <row r="13" spans="1:17" ht="33" customHeight="1" thickBot="1" x14ac:dyDescent="0.25">
      <c r="A13" s="124" t="s">
        <v>22</v>
      </c>
      <c r="B13" s="124"/>
      <c r="C13" s="124"/>
      <c r="D13" s="40"/>
      <c r="E13" s="41"/>
      <c r="F13" s="40"/>
      <c r="G13" s="41"/>
      <c r="H13" s="41"/>
      <c r="I13" s="39"/>
      <c r="J13" s="18" t="s">
        <v>23</v>
      </c>
    </row>
    <row r="14" spans="1:17" ht="33" customHeight="1" thickBot="1" x14ac:dyDescent="0.2">
      <c r="A14" s="125" t="s">
        <v>24</v>
      </c>
      <c r="B14" s="125"/>
      <c r="C14" s="125"/>
      <c r="D14" s="19" t="s">
        <v>25</v>
      </c>
      <c r="E14" s="22" t="s">
        <v>9</v>
      </c>
      <c r="F14" s="21" t="s">
        <v>26</v>
      </c>
      <c r="G14" s="22" t="s">
        <v>9</v>
      </c>
      <c r="H14" s="23" t="s">
        <v>27</v>
      </c>
      <c r="I14" s="126" t="s">
        <v>12</v>
      </c>
      <c r="J14" s="127"/>
    </row>
    <row r="15" spans="1:17" ht="33" customHeight="1" x14ac:dyDescent="0.2">
      <c r="A15" s="42"/>
      <c r="B15" s="43">
        <v>1</v>
      </c>
      <c r="C15" s="44" t="s">
        <v>28</v>
      </c>
      <c r="D15" s="45">
        <v>2500000</v>
      </c>
      <c r="E15" s="46">
        <f t="shared" ref="E15:E39" si="0">D15/$D$39</f>
        <v>0.11211672840336943</v>
      </c>
      <c r="F15" s="45">
        <v>2500000</v>
      </c>
      <c r="G15" s="25">
        <f>ROUND(F15/$F$39,3)</f>
        <v>0.107</v>
      </c>
      <c r="H15" s="26">
        <f t="shared" ref="H15:H39" si="1">D15- F15</f>
        <v>0</v>
      </c>
      <c r="I15" s="104" t="s">
        <v>29</v>
      </c>
      <c r="J15" s="105"/>
    </row>
    <row r="16" spans="1:17" ht="33" customHeight="1" x14ac:dyDescent="0.2">
      <c r="A16" s="47"/>
      <c r="B16" s="48">
        <v>2</v>
      </c>
      <c r="C16" s="49" t="s">
        <v>30</v>
      </c>
      <c r="D16" s="24">
        <v>1500000</v>
      </c>
      <c r="E16" s="50">
        <f t="shared" si="0"/>
        <v>6.7270037042021669E-2</v>
      </c>
      <c r="F16" s="24">
        <v>1700000</v>
      </c>
      <c r="G16" s="25">
        <f>F16/$F$39</f>
        <v>7.307978459690502E-2</v>
      </c>
      <c r="H16" s="26">
        <f t="shared" si="1"/>
        <v>-200000</v>
      </c>
      <c r="I16" s="95" t="s">
        <v>31</v>
      </c>
      <c r="J16" s="96"/>
    </row>
    <row r="17" spans="1:17" ht="33" customHeight="1" x14ac:dyDescent="0.2">
      <c r="A17" s="51"/>
      <c r="B17" s="52">
        <v>3</v>
      </c>
      <c r="C17" s="49" t="s">
        <v>32</v>
      </c>
      <c r="D17" s="27">
        <v>3240000</v>
      </c>
      <c r="E17" s="50">
        <f t="shared" si="0"/>
        <v>0.14530328001076678</v>
      </c>
      <c r="F17" s="27">
        <v>3240000</v>
      </c>
      <c r="G17" s="25">
        <f t="shared" ref="G17:G24" si="2">ROUND(F17/$F$39,3)</f>
        <v>0.13900000000000001</v>
      </c>
      <c r="H17" s="26">
        <f t="shared" si="1"/>
        <v>0</v>
      </c>
      <c r="I17" s="113" t="s">
        <v>33</v>
      </c>
      <c r="J17" s="114"/>
      <c r="L17" t="s">
        <v>13</v>
      </c>
      <c r="Q17" t="s">
        <v>13</v>
      </c>
    </row>
    <row r="18" spans="1:17" ht="33" customHeight="1" x14ac:dyDescent="0.2">
      <c r="A18" s="47" t="s">
        <v>34</v>
      </c>
      <c r="B18" s="48">
        <v>4</v>
      </c>
      <c r="C18" s="49" t="s">
        <v>35</v>
      </c>
      <c r="D18" s="24">
        <v>1500000</v>
      </c>
      <c r="E18" s="50">
        <f t="shared" si="0"/>
        <v>6.7270037042021669E-2</v>
      </c>
      <c r="F18" s="24">
        <v>2000000</v>
      </c>
      <c r="G18" s="25">
        <f t="shared" si="2"/>
        <v>8.5999999999999993E-2</v>
      </c>
      <c r="H18" s="26">
        <f t="shared" si="1"/>
        <v>-500000</v>
      </c>
      <c r="I18" s="93" t="s">
        <v>36</v>
      </c>
      <c r="J18" s="94"/>
      <c r="L18" t="s">
        <v>13</v>
      </c>
    </row>
    <row r="19" spans="1:17" ht="33" customHeight="1" x14ac:dyDescent="0.2">
      <c r="A19" s="47"/>
      <c r="B19" s="48">
        <v>5</v>
      </c>
      <c r="C19" s="49" t="s">
        <v>37</v>
      </c>
      <c r="D19" s="27">
        <v>100000</v>
      </c>
      <c r="E19" s="50">
        <f t="shared" si="0"/>
        <v>4.4846691361347772E-3</v>
      </c>
      <c r="F19" s="27">
        <v>100000</v>
      </c>
      <c r="G19" s="25">
        <f t="shared" si="2"/>
        <v>4.0000000000000001E-3</v>
      </c>
      <c r="H19" s="26">
        <f t="shared" si="1"/>
        <v>0</v>
      </c>
      <c r="I19" s="93" t="s">
        <v>38</v>
      </c>
      <c r="J19" s="94"/>
    </row>
    <row r="20" spans="1:17" ht="33" customHeight="1" x14ac:dyDescent="0.2">
      <c r="A20" s="47" t="s">
        <v>39</v>
      </c>
      <c r="B20" s="48">
        <v>6</v>
      </c>
      <c r="C20" s="49" t="s">
        <v>40</v>
      </c>
      <c r="D20" s="27">
        <v>3000000</v>
      </c>
      <c r="E20" s="50">
        <f t="shared" si="0"/>
        <v>0.13454007408404334</v>
      </c>
      <c r="F20" s="27">
        <v>3000000</v>
      </c>
      <c r="G20" s="25">
        <f t="shared" si="2"/>
        <v>0.129</v>
      </c>
      <c r="H20" s="26">
        <f t="shared" si="1"/>
        <v>0</v>
      </c>
      <c r="I20" s="93" t="s">
        <v>41</v>
      </c>
      <c r="J20" s="94"/>
    </row>
    <row r="21" spans="1:17" ht="33" customHeight="1" x14ac:dyDescent="0.2">
      <c r="A21" s="47"/>
      <c r="B21" s="48">
        <v>7</v>
      </c>
      <c r="C21" s="49" t="s">
        <v>42</v>
      </c>
      <c r="D21" s="27">
        <v>150000</v>
      </c>
      <c r="E21" s="50">
        <f t="shared" si="0"/>
        <v>6.7270037042021667E-3</v>
      </c>
      <c r="F21" s="27">
        <v>120000</v>
      </c>
      <c r="G21" s="25">
        <f t="shared" si="2"/>
        <v>5.0000000000000001E-3</v>
      </c>
      <c r="H21" s="26">
        <f t="shared" si="1"/>
        <v>30000</v>
      </c>
      <c r="I21" s="95" t="s">
        <v>43</v>
      </c>
      <c r="J21" s="96"/>
    </row>
    <row r="22" spans="1:17" ht="33" customHeight="1" x14ac:dyDescent="0.2">
      <c r="A22" s="47" t="s">
        <v>44</v>
      </c>
      <c r="B22" s="48">
        <v>8</v>
      </c>
      <c r="C22" s="49" t="s">
        <v>45</v>
      </c>
      <c r="D22" s="27">
        <v>50000</v>
      </c>
      <c r="E22" s="50">
        <f t="shared" si="0"/>
        <v>2.2423345680673886E-3</v>
      </c>
      <c r="F22" s="27">
        <v>50000</v>
      </c>
      <c r="G22" s="25">
        <f t="shared" si="2"/>
        <v>2E-3</v>
      </c>
      <c r="H22" s="26">
        <f t="shared" si="1"/>
        <v>0</v>
      </c>
      <c r="I22" s="95" t="s">
        <v>46</v>
      </c>
      <c r="J22" s="96"/>
      <c r="L22" t="s">
        <v>13</v>
      </c>
    </row>
    <row r="23" spans="1:17" ht="33" customHeight="1" x14ac:dyDescent="0.2">
      <c r="A23" s="47"/>
      <c r="B23" s="48">
        <v>9</v>
      </c>
      <c r="C23" s="49" t="s">
        <v>47</v>
      </c>
      <c r="D23" s="27">
        <v>900000</v>
      </c>
      <c r="E23" s="50">
        <f t="shared" si="0"/>
        <v>4.0362022225212998E-2</v>
      </c>
      <c r="F23" s="27">
        <v>900000</v>
      </c>
      <c r="G23" s="25">
        <f t="shared" si="2"/>
        <v>3.9E-2</v>
      </c>
      <c r="H23" s="26">
        <f t="shared" si="1"/>
        <v>0</v>
      </c>
      <c r="I23" s="106" t="s">
        <v>48</v>
      </c>
      <c r="J23" s="107"/>
    </row>
    <row r="24" spans="1:17" ht="33" customHeight="1" thickBot="1" x14ac:dyDescent="0.25">
      <c r="A24" s="47"/>
      <c r="B24" s="53">
        <v>10</v>
      </c>
      <c r="C24" s="54" t="s">
        <v>49</v>
      </c>
      <c r="D24" s="28">
        <v>2500000</v>
      </c>
      <c r="E24" s="25">
        <f t="shared" si="0"/>
        <v>0.11211672840336943</v>
      </c>
      <c r="F24" s="28">
        <v>2500000</v>
      </c>
      <c r="G24" s="25">
        <f t="shared" si="2"/>
        <v>0.107</v>
      </c>
      <c r="H24" s="30">
        <f t="shared" si="1"/>
        <v>0</v>
      </c>
      <c r="I24" s="108"/>
      <c r="J24" s="109"/>
    </row>
    <row r="25" spans="1:17" ht="33" customHeight="1" thickBot="1" x14ac:dyDescent="0.25">
      <c r="A25" s="55"/>
      <c r="B25" s="110" t="s">
        <v>50</v>
      </c>
      <c r="C25" s="90"/>
      <c r="D25" s="56">
        <f>SUM(D15:D24)</f>
        <v>15440000</v>
      </c>
      <c r="E25" s="57">
        <f t="shared" si="0"/>
        <v>0.69243291461920964</v>
      </c>
      <c r="F25" s="56">
        <f>SUM(F15:F24)</f>
        <v>16110000</v>
      </c>
      <c r="G25" s="57">
        <f t="shared" ref="G25:G39" si="3">F25/$F$39</f>
        <v>0.69253842932714105</v>
      </c>
      <c r="H25" s="34">
        <f t="shared" si="1"/>
        <v>-670000</v>
      </c>
      <c r="I25" s="111"/>
      <c r="J25" s="112"/>
    </row>
    <row r="26" spans="1:17" ht="33" customHeight="1" x14ac:dyDescent="0.2">
      <c r="A26" s="58"/>
      <c r="B26" s="59">
        <v>11</v>
      </c>
      <c r="C26" s="44" t="s">
        <v>51</v>
      </c>
      <c r="D26" s="27">
        <v>400000</v>
      </c>
      <c r="E26" s="46">
        <f t="shared" si="0"/>
        <v>1.7938676544539109E-2</v>
      </c>
      <c r="F26" s="27">
        <v>500000</v>
      </c>
      <c r="G26" s="46">
        <f t="shared" si="3"/>
        <v>2.149405429320736E-2</v>
      </c>
      <c r="H26" s="26">
        <f t="shared" si="1"/>
        <v>-100000</v>
      </c>
      <c r="I26" s="104" t="s">
        <v>52</v>
      </c>
      <c r="J26" s="105"/>
    </row>
    <row r="27" spans="1:17" ht="33" customHeight="1" x14ac:dyDescent="0.2">
      <c r="A27" s="60"/>
      <c r="B27" s="52">
        <v>12</v>
      </c>
      <c r="C27" s="49" t="s">
        <v>53</v>
      </c>
      <c r="D27" s="27">
        <v>500000</v>
      </c>
      <c r="E27" s="61">
        <f t="shared" si="0"/>
        <v>2.242334568067389E-2</v>
      </c>
      <c r="F27" s="27">
        <v>500000</v>
      </c>
      <c r="G27" s="61">
        <f t="shared" si="3"/>
        <v>2.149405429320736E-2</v>
      </c>
      <c r="H27" s="26">
        <f t="shared" si="1"/>
        <v>0</v>
      </c>
      <c r="I27" s="95" t="s">
        <v>54</v>
      </c>
      <c r="J27" s="96"/>
      <c r="K27" s="62"/>
    </row>
    <row r="28" spans="1:17" ht="33" customHeight="1" x14ac:dyDescent="0.2">
      <c r="A28" s="60" t="s">
        <v>55</v>
      </c>
      <c r="B28" s="52">
        <v>13</v>
      </c>
      <c r="C28" s="49" t="s">
        <v>56</v>
      </c>
      <c r="D28" s="27">
        <v>400000</v>
      </c>
      <c r="E28" s="50">
        <f t="shared" si="0"/>
        <v>1.7938676544539109E-2</v>
      </c>
      <c r="F28" s="27">
        <v>500000</v>
      </c>
      <c r="G28" s="50">
        <f t="shared" si="3"/>
        <v>2.149405429320736E-2</v>
      </c>
      <c r="H28" s="26">
        <f t="shared" si="1"/>
        <v>-100000</v>
      </c>
      <c r="I28" s="95" t="s">
        <v>57</v>
      </c>
      <c r="J28" s="96"/>
      <c r="L28" t="s">
        <v>13</v>
      </c>
    </row>
    <row r="29" spans="1:17" ht="33" customHeight="1" x14ac:dyDescent="0.2">
      <c r="A29" s="60"/>
      <c r="B29" s="52">
        <v>14</v>
      </c>
      <c r="C29" s="49" t="s">
        <v>58</v>
      </c>
      <c r="D29" s="27">
        <v>3800000</v>
      </c>
      <c r="E29" s="50">
        <f t="shared" si="0"/>
        <v>0.17041742717312156</v>
      </c>
      <c r="F29" s="27">
        <v>3800000</v>
      </c>
      <c r="G29" s="50">
        <f t="shared" si="3"/>
        <v>0.16335481262837592</v>
      </c>
      <c r="H29" s="26">
        <f t="shared" si="1"/>
        <v>0</v>
      </c>
      <c r="I29" s="95" t="s">
        <v>59</v>
      </c>
      <c r="J29" s="96"/>
    </row>
    <row r="30" spans="1:17" ht="33" customHeight="1" x14ac:dyDescent="0.2">
      <c r="A30" s="60" t="s">
        <v>60</v>
      </c>
      <c r="B30" s="52">
        <v>15</v>
      </c>
      <c r="C30" s="49" t="s">
        <v>61</v>
      </c>
      <c r="D30" s="27">
        <v>10000</v>
      </c>
      <c r="E30" s="50">
        <f t="shared" si="0"/>
        <v>4.4846691361347774E-4</v>
      </c>
      <c r="F30" s="27">
        <v>10000</v>
      </c>
      <c r="G30" s="50">
        <f t="shared" si="3"/>
        <v>4.2988108586414719E-4</v>
      </c>
      <c r="H30" s="26">
        <f t="shared" si="1"/>
        <v>0</v>
      </c>
      <c r="I30" s="95"/>
      <c r="J30" s="96"/>
    </row>
    <row r="31" spans="1:17" ht="33" customHeight="1" x14ac:dyDescent="0.2">
      <c r="A31" s="60"/>
      <c r="B31" s="52">
        <v>16</v>
      </c>
      <c r="C31" s="49" t="s">
        <v>62</v>
      </c>
      <c r="D31" s="27">
        <v>10000</v>
      </c>
      <c r="E31" s="50">
        <f t="shared" si="0"/>
        <v>4.4846691361347774E-4</v>
      </c>
      <c r="F31" s="27">
        <v>10000</v>
      </c>
      <c r="G31" s="50">
        <f t="shared" si="3"/>
        <v>4.2988108586414719E-4</v>
      </c>
      <c r="H31" s="26">
        <f t="shared" si="1"/>
        <v>0</v>
      </c>
      <c r="I31" s="95"/>
      <c r="J31" s="96"/>
    </row>
    <row r="32" spans="1:17" ht="33" customHeight="1" x14ac:dyDescent="0.2">
      <c r="A32" s="60" t="s">
        <v>44</v>
      </c>
      <c r="B32" s="52">
        <v>17</v>
      </c>
      <c r="C32" s="49" t="s">
        <v>63</v>
      </c>
      <c r="D32" s="27">
        <v>300000</v>
      </c>
      <c r="E32" s="63">
        <f t="shared" si="0"/>
        <v>1.3454007408404333E-2</v>
      </c>
      <c r="F32" s="27">
        <v>400000</v>
      </c>
      <c r="G32" s="63">
        <f t="shared" si="3"/>
        <v>1.7195243434565886E-2</v>
      </c>
      <c r="H32" s="26">
        <f t="shared" si="1"/>
        <v>-100000</v>
      </c>
      <c r="I32" s="93" t="s">
        <v>64</v>
      </c>
      <c r="J32" s="94"/>
    </row>
    <row r="33" spans="1:10" ht="33" customHeight="1" x14ac:dyDescent="0.2">
      <c r="A33" s="51"/>
      <c r="B33" s="52">
        <v>18</v>
      </c>
      <c r="C33" s="49" t="s">
        <v>65</v>
      </c>
      <c r="D33" s="28">
        <v>10000</v>
      </c>
      <c r="E33" s="25">
        <f t="shared" si="0"/>
        <v>4.4846691361347774E-4</v>
      </c>
      <c r="F33" s="28">
        <v>10000</v>
      </c>
      <c r="G33" s="25">
        <f t="shared" si="3"/>
        <v>4.2988108586414719E-4</v>
      </c>
      <c r="H33" s="64">
        <f t="shared" si="1"/>
        <v>0</v>
      </c>
      <c r="I33" s="95"/>
      <c r="J33" s="96"/>
    </row>
    <row r="34" spans="1:10" ht="33" customHeight="1" thickBot="1" x14ac:dyDescent="0.25">
      <c r="A34" s="65"/>
      <c r="B34" s="66">
        <v>19</v>
      </c>
      <c r="C34" s="67" t="s">
        <v>66</v>
      </c>
      <c r="D34" s="68">
        <v>400000</v>
      </c>
      <c r="E34" s="25">
        <f t="shared" si="0"/>
        <v>1.7938676544539109E-2</v>
      </c>
      <c r="F34" s="68">
        <v>500000</v>
      </c>
      <c r="G34" s="25">
        <f t="shared" si="3"/>
        <v>2.149405429320736E-2</v>
      </c>
      <c r="H34" s="30">
        <f t="shared" si="1"/>
        <v>-100000</v>
      </c>
      <c r="I34" s="97" t="s">
        <v>67</v>
      </c>
      <c r="J34" s="98"/>
    </row>
    <row r="35" spans="1:10" ht="33" customHeight="1" thickBot="1" x14ac:dyDescent="0.25">
      <c r="A35" s="69"/>
      <c r="B35" s="99" t="s">
        <v>50</v>
      </c>
      <c r="C35" s="90"/>
      <c r="D35" s="70">
        <f>SUM(D26:D34)</f>
        <v>5830000</v>
      </c>
      <c r="E35" s="57">
        <f t="shared" si="0"/>
        <v>0.26145621063665753</v>
      </c>
      <c r="F35" s="70">
        <f>SUM(F26:F34)</f>
        <v>6230000</v>
      </c>
      <c r="G35" s="57">
        <f t="shared" si="3"/>
        <v>0.26781591649336367</v>
      </c>
      <c r="H35" s="34">
        <f t="shared" si="1"/>
        <v>-400000</v>
      </c>
      <c r="I35" s="91"/>
      <c r="J35" s="92"/>
    </row>
    <row r="36" spans="1:10" ht="33" customHeight="1" x14ac:dyDescent="0.2">
      <c r="A36" s="100">
        <v>20</v>
      </c>
      <c r="B36" s="101"/>
      <c r="C36" s="44" t="s">
        <v>68</v>
      </c>
      <c r="D36" s="45">
        <v>400000</v>
      </c>
      <c r="E36" s="71">
        <f t="shared" si="0"/>
        <v>1.7938676544539109E-2</v>
      </c>
      <c r="F36" s="45">
        <v>300000</v>
      </c>
      <c r="G36" s="71">
        <f t="shared" si="3"/>
        <v>1.2896432575924415E-2</v>
      </c>
      <c r="H36" s="26">
        <f t="shared" si="1"/>
        <v>100000</v>
      </c>
      <c r="I36" s="102" t="s">
        <v>69</v>
      </c>
      <c r="J36" s="103"/>
    </row>
    <row r="37" spans="1:10" ht="33" customHeight="1" x14ac:dyDescent="0.2">
      <c r="A37" s="81">
        <v>21</v>
      </c>
      <c r="B37" s="82"/>
      <c r="C37" s="49" t="s">
        <v>70</v>
      </c>
      <c r="D37" s="72">
        <v>600000</v>
      </c>
      <c r="E37" s="29">
        <f t="shared" si="0"/>
        <v>2.6908014816808667E-2</v>
      </c>
      <c r="F37" s="72">
        <v>600000</v>
      </c>
      <c r="G37" s="29">
        <f t="shared" si="3"/>
        <v>2.579286515184883E-2</v>
      </c>
      <c r="H37" s="30">
        <f t="shared" si="1"/>
        <v>0</v>
      </c>
      <c r="I37" s="81"/>
      <c r="J37" s="83"/>
    </row>
    <row r="38" spans="1:10" ht="33" customHeight="1" thickBot="1" x14ac:dyDescent="0.25">
      <c r="A38" s="84">
        <v>22</v>
      </c>
      <c r="B38" s="85"/>
      <c r="C38" s="73" t="s">
        <v>71</v>
      </c>
      <c r="D38" s="24">
        <v>28189</v>
      </c>
      <c r="E38" s="50">
        <f t="shared" si="0"/>
        <v>1.2641833827850325E-3</v>
      </c>
      <c r="F38" s="24">
        <v>22247</v>
      </c>
      <c r="G38" s="50">
        <f t="shared" si="3"/>
        <v>9.5635645172196821E-4</v>
      </c>
      <c r="H38" s="74">
        <f t="shared" si="1"/>
        <v>5942</v>
      </c>
      <c r="I38" s="86"/>
      <c r="J38" s="87"/>
    </row>
    <row r="39" spans="1:10" ht="33" customHeight="1" thickBot="1" x14ac:dyDescent="0.25">
      <c r="A39" s="88" t="s">
        <v>72</v>
      </c>
      <c r="B39" s="89"/>
      <c r="C39" s="90"/>
      <c r="D39" s="56">
        <f>D25+D35+D36+D37+D38</f>
        <v>22298189</v>
      </c>
      <c r="E39" s="33">
        <f t="shared" si="0"/>
        <v>1</v>
      </c>
      <c r="F39" s="56">
        <f>F25+F35+F36+F37+F38</f>
        <v>23262247</v>
      </c>
      <c r="G39" s="33">
        <f t="shared" si="3"/>
        <v>1</v>
      </c>
      <c r="H39" s="75">
        <f t="shared" si="1"/>
        <v>-964058</v>
      </c>
      <c r="I39" s="91"/>
      <c r="J39" s="92"/>
    </row>
    <row r="40" spans="1:10" ht="33" customHeight="1" x14ac:dyDescent="0.15"/>
    <row r="41" spans="1:10" ht="18" customHeight="1" x14ac:dyDescent="0.2">
      <c r="D41" s="80" t="s">
        <v>1</v>
      </c>
    </row>
    <row r="42" spans="1:10" ht="18" customHeight="1" x14ac:dyDescent="0.15">
      <c r="D42" s="77" t="s">
        <v>1</v>
      </c>
    </row>
  </sheetData>
  <mergeCells count="51">
    <mergeCell ref="A6:C6"/>
    <mergeCell ref="I6:J6"/>
    <mergeCell ref="A1:J1"/>
    <mergeCell ref="I2:J2"/>
    <mergeCell ref="E3:F3"/>
    <mergeCell ref="G3:H3"/>
    <mergeCell ref="A5:C5"/>
    <mergeCell ref="A7:C7"/>
    <mergeCell ref="I7:J7"/>
    <mergeCell ref="A8:C8"/>
    <mergeCell ref="I8:J8"/>
    <mergeCell ref="A9:C9"/>
    <mergeCell ref="I9:J9"/>
    <mergeCell ref="I20:J20"/>
    <mergeCell ref="A10:C10"/>
    <mergeCell ref="I10:J10"/>
    <mergeCell ref="A11:C11"/>
    <mergeCell ref="I11:J11"/>
    <mergeCell ref="A13:C13"/>
    <mergeCell ref="A14:C14"/>
    <mergeCell ref="I14:J14"/>
    <mergeCell ref="I15:J15"/>
    <mergeCell ref="I16:J16"/>
    <mergeCell ref="I17:J17"/>
    <mergeCell ref="I18:J18"/>
    <mergeCell ref="I19:J19"/>
    <mergeCell ref="I21:J21"/>
    <mergeCell ref="I22:J22"/>
    <mergeCell ref="I23:J23"/>
    <mergeCell ref="I24:J24"/>
    <mergeCell ref="B25:C25"/>
    <mergeCell ref="I25:J25"/>
    <mergeCell ref="A36:B36"/>
    <mergeCell ref="I36:J36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B35:C35"/>
    <mergeCell ref="I35:J35"/>
    <mergeCell ref="A37:B37"/>
    <mergeCell ref="I37:J37"/>
    <mergeCell ref="A38:B38"/>
    <mergeCell ref="I38:J38"/>
    <mergeCell ref="A39:C39"/>
    <mergeCell ref="I39:J39"/>
  </mergeCells>
  <phoneticPr fontId="2"/>
  <printOptions horizontalCentered="1" verticalCentered="1"/>
  <pageMargins left="0.59055118110236227" right="0.39370078740157483" top="0.59055118110236227" bottom="0.59055118110236227" header="0.51181102362204722" footer="0.51181102362204722"/>
  <pageSetup paperSize="9" scale="43" firstPageNumber="28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R5.04.01</vt:lpstr>
      <vt:lpstr>R5.04.01!Print_Area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髙牟禮 博子</cp:lastModifiedBy>
  <cp:lastPrinted>2023-06-07T09:50:35Z</cp:lastPrinted>
  <dcterms:created xsi:type="dcterms:W3CDTF">2023-06-01T01:23:10Z</dcterms:created>
  <dcterms:modified xsi:type="dcterms:W3CDTF">2023-06-07T09:51:08Z</dcterms:modified>
</cp:coreProperties>
</file>